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Questa_cartella_di_lavoro"/>
  <mc:AlternateContent xmlns:mc="http://schemas.openxmlformats.org/markup-compatibility/2006">
    <mc:Choice Requires="x15">
      <x15ac:absPath xmlns:x15ac="http://schemas.microsoft.com/office/spreadsheetml/2010/11/ac" url="C:\Users\Candalise\Documents\NextCloud\Delinda Candalise\Comune di Falerna\"/>
    </mc:Choice>
  </mc:AlternateContent>
  <xr:revisionPtr revIDLastSave="0" documentId="13_ncr:1_{E185B5DF-EE95-4E8D-A8A9-F326486ACF88}" xr6:coauthVersionLast="47" xr6:coauthVersionMax="47" xr10:uidLastSave="{00000000-0000-0000-0000-000000000000}"/>
  <bookViews>
    <workbookView xWindow="28692" yWindow="-108" windowWidth="29016" windowHeight="15696" tabRatio="809" firstSheet="3" activeTab="3" xr2:uid="{00000000-000D-0000-FFFF-FFFF00000000}"/>
  </bookViews>
  <sheets>
    <sheet name="PROGRAMMI" sheetId="4" state="hidden" r:id="rId1"/>
    <sheet name="OBIETTIVI PERFORMANCE" sheetId="2" state="hidden" r:id="rId2"/>
    <sheet name="ALBERO DELLA PERFORMANCE" sheetId="5" state="hidden" r:id="rId3"/>
    <sheet name="OBJ PERF ORG " sheetId="8" r:id="rId4"/>
    <sheet name="OBJ ENTE" sheetId="10" r:id="rId5"/>
    <sheet name="AREA AMMINISTRATIVA" sheetId="20" r:id="rId6"/>
    <sheet name="AREA ECONOMICO FINANZIARIA" sheetId="21" r:id="rId7"/>
    <sheet name="AREA TECNICA -SETTORE 1" sheetId="17" r:id="rId8"/>
    <sheet name="AREA TECNICA -SETTORE 2" sheetId="13" r:id="rId9"/>
    <sheet name="SERVIZIO POLIZIA MUNICIPALE" sheetId="18" r:id="rId10"/>
    <sheet name="SEGRETARIO COMUNALE" sheetId="16" r:id="rId11"/>
  </sheets>
  <externalReferences>
    <externalReference r:id="rId12"/>
  </externalReferences>
  <definedNames>
    <definedName name="_xlnm._FilterDatabase" localSheetId="2" hidden="1">'ALBERO DELLA PERFORMANCE'!$A$1:$H$60</definedName>
    <definedName name="_xlnm.Print_Area" localSheetId="5">'AREA AMMINISTRATIVA'!$A$1:$H$7</definedName>
    <definedName name="_xlnm.Print_Area" localSheetId="6">'AREA ECONOMICO FINANZIARIA'!$A$1:$H$7</definedName>
    <definedName name="_xlnm.Print_Area" localSheetId="7">'AREA TECNICA -SETTORE 1'!$A$1:$H$7</definedName>
    <definedName name="_xlnm.Print_Area" localSheetId="8">'AREA TECNICA -SETTORE 2'!$A$1:$H$7</definedName>
    <definedName name="_xlnm.Print_Area" localSheetId="4">'OBJ ENTE'!$A$1:$H$7</definedName>
    <definedName name="_xlnm.Print_Area" localSheetId="10">'SEGRETARIO COMUNALE'!$A$1:$H$7</definedName>
    <definedName name="_xlnm.Print_Area" localSheetId="9">'SERVIZIO POLIZIA MUNICIPALE'!$A$1:$H$6</definedName>
    <definedName name="PROGRAMMI" localSheetId="5">Tabella6811[#All]</definedName>
    <definedName name="PROGRAMMI" localSheetId="6">[1]!Tabella5[#All]</definedName>
    <definedName name="PROGRAMMI" localSheetId="7">Tabella5[#All]</definedName>
    <definedName name="PROGRAMMI" localSheetId="8">Tabella5[#All]</definedName>
    <definedName name="PROGRAMMI" localSheetId="4">Tabella5[#All]</definedName>
    <definedName name="PROGRAMMI" localSheetId="10">Tabella5[#All]</definedName>
    <definedName name="PROGRAMMI" localSheetId="9">Tabella5[#All]</definedName>
    <definedName name="PROGRAMMI">Tabella5[#All]</definedName>
    <definedName name="SETTORI" localSheetId="5">#REF!</definedName>
    <definedName name="SETTORI" localSheetId="6">#REF!</definedName>
    <definedName name="SETTORI" localSheetId="7">#REF!</definedName>
    <definedName name="SETTORI" localSheetId="8">#REF!</definedName>
    <definedName name="SETTORI" localSheetId="4">#REF!</definedName>
    <definedName name="SETTORI" localSheetId="10">#REF!</definedName>
    <definedName name="SETTORI" localSheetId="9">#REF!</definedName>
    <definedName name="SETTORI">#REF!</definedName>
    <definedName name="SWETYR" localSheetId="5">#REF!</definedName>
    <definedName name="SWETYR" localSheetId="6">#REF!</definedName>
    <definedName name="SWETYR" localSheetId="7">#REF!</definedName>
    <definedName name="SWETYR" localSheetId="8">#REF!</definedName>
    <definedName name="SWETYR" localSheetId="10">#REF!</definedName>
    <definedName name="SWETYR" localSheetId="9">#REF!</definedName>
    <definedName name="SWETY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1" l="1"/>
  <c r="A7" i="21"/>
  <c r="D7" i="20"/>
  <c r="A7" i="20"/>
  <c r="D6" i="18"/>
  <c r="A6" i="18"/>
  <c r="D7" i="17"/>
  <c r="A7" i="17"/>
  <c r="D7" i="16"/>
  <c r="A7" i="16"/>
  <c r="D7" i="13"/>
  <c r="A7" i="13"/>
  <c r="D7" i="10" l="1"/>
  <c r="A7" i="10"/>
  <c r="A5" i="8"/>
  <c r="D5" i="8"/>
</calcChain>
</file>

<file path=xl/sharedStrings.xml><?xml version="1.0" encoding="utf-8"?>
<sst xmlns="http://schemas.openxmlformats.org/spreadsheetml/2006/main" count="487" uniqueCount="308">
  <si>
    <t>ID</t>
  </si>
  <si>
    <t>OBIETTIVO</t>
  </si>
  <si>
    <t>TIPOLOGIA</t>
  </si>
  <si>
    <t>PROGRAMMA</t>
  </si>
  <si>
    <t>SETTORE RESPONSABILE</t>
  </si>
  <si>
    <t>ALTRO SETTORE</t>
  </si>
  <si>
    <t>PESO</t>
  </si>
  <si>
    <t>SETTORE</t>
  </si>
  <si>
    <t>01.01 - Organi istituzionali</t>
  </si>
  <si>
    <t>01.02 - Segreteria  Generale</t>
  </si>
  <si>
    <t>01.03 - Gestione economica, finanziaria, programmazione e provveditorato</t>
  </si>
  <si>
    <t>01.04 - Gestione delle entrate tributarie e servizi fiscali</t>
  </si>
  <si>
    <t>01.05 - Gestione dei beni demaniali e patrimoniali</t>
  </si>
  <si>
    <t>01.06 - Ufficio tecnico</t>
  </si>
  <si>
    <t>01.07 - Elezioni e consultazioni popolari - Anagrafe e stato civile</t>
  </si>
  <si>
    <t>01.08 - Statistica e sistemi informativi</t>
  </si>
  <si>
    <t>01.10 - Risorse umane</t>
  </si>
  <si>
    <t>02.01 - Uffici giudiziari</t>
  </si>
  <si>
    <t>03.01 - Polizia locale e amministrativa</t>
  </si>
  <si>
    <t>04.01 - Istruzione prescolastica</t>
  </si>
  <si>
    <t>04.02 - Altri ordini di istruzione non universitaria</t>
  </si>
  <si>
    <t>04.06 - Servizi ausiliari all’istruzione</t>
  </si>
  <si>
    <t>05.01 - Attività culturali e interventi diversi nel settore culturale</t>
  </si>
  <si>
    <t>06.01 - Sport e tempo libero</t>
  </si>
  <si>
    <t>07.01 - Sviluppo e valorizzazione del turismo</t>
  </si>
  <si>
    <t>08.01 - Urbanistica e assetto del territorio</t>
  </si>
  <si>
    <t>08.02 - Edilizia residenziale pubblica e locale e piani di edilizia economico-popolare</t>
  </si>
  <si>
    <t>09.01 - Difesa del suolo</t>
  </si>
  <si>
    <t>09.02 - Tutela, valorizzazione e recupero ambientale</t>
  </si>
  <si>
    <t>09.03 - Rifiuti</t>
  </si>
  <si>
    <t>09.04 - Servizio idrico integrato</t>
  </si>
  <si>
    <t>10.02 - Trasporto pubblico locale</t>
  </si>
  <si>
    <t>10.05 - Viabilità e infrastrutture stradali</t>
  </si>
  <si>
    <t>11.01 - Sistema di protezione civile</t>
  </si>
  <si>
    <t>11.02 - Interventi a seguito di calamità naturali</t>
  </si>
  <si>
    <t>12.01 - Interventi per l'infanzia e i minori e per asili nido</t>
  </si>
  <si>
    <t>12.02 - Interventi per la disabilità</t>
  </si>
  <si>
    <t>12.03 - Interventi per gli anziani</t>
  </si>
  <si>
    <t>12.04 - Interventi per soggetti a rischio di esclusione sociale</t>
  </si>
  <si>
    <t>12.07 - Programmazione e governo della rete dei servizi sociosanitari e sociali</t>
  </si>
  <si>
    <t>12.09 - Servizio necroscopico e cimiteriale</t>
  </si>
  <si>
    <t>14.01 - Industria, PMI e artigianato</t>
  </si>
  <si>
    <t>14.02 - Commercio - reti distributive - tutela dei consumatori</t>
  </si>
  <si>
    <t>14.04 - Reti e altri servizi di pubblica utilità</t>
  </si>
  <si>
    <t>16.01 - Sviluppo del settore agricolo e del sistema agroalimentare</t>
  </si>
  <si>
    <t>PROGRAMMI</t>
  </si>
  <si>
    <t>SETTORE2</t>
  </si>
  <si>
    <t>SETTORE3</t>
  </si>
  <si>
    <t>SETTORE4</t>
  </si>
  <si>
    <t xml:space="preserve">Missione </t>
  </si>
  <si>
    <t>Obiettivo Strategico</t>
  </si>
  <si>
    <t>Obiettivo operativo</t>
  </si>
  <si>
    <t>01 -Organi Istituzionali</t>
  </si>
  <si>
    <t>02 - Segreteria Generale</t>
  </si>
  <si>
    <t>03 -Gestione economica, finanziaria, programmazione e provveditorato</t>
  </si>
  <si>
    <t>04 - Gestione delle entrate tributarie e servizi fiscali</t>
  </si>
  <si>
    <t>05 - Gestione dei beni demaniali e patrimoniali</t>
  </si>
  <si>
    <t>06 - Ufficio tecnico</t>
  </si>
  <si>
    <t>07 - Elezioni e consultazioni popolari - Anagrafe e stato civile</t>
  </si>
  <si>
    <t>08 -  Statistica e sistemi informativi</t>
  </si>
  <si>
    <t>10 - Risorse umane</t>
  </si>
  <si>
    <t>01 - Polizia locale e amministrativa</t>
  </si>
  <si>
    <t>02 - Altri ordini di istruzione non universitaria</t>
  </si>
  <si>
    <t>06 - Servizi ausiliari all’istruzione</t>
  </si>
  <si>
    <t>01 - Sport e tempo libero</t>
  </si>
  <si>
    <t>01 - Urbanistica e assetto del territorio</t>
  </si>
  <si>
    <t>02 - Tutela, valorizzazione e recupero ambientale</t>
  </si>
  <si>
    <t>03 - Rifiuti</t>
  </si>
  <si>
    <t>04 - Servizio idrico integrato</t>
  </si>
  <si>
    <t>01 - Sistema di protezione civile</t>
  </si>
  <si>
    <t>01 - Interventi per l'infanzia e i minori e per asili nido</t>
  </si>
  <si>
    <t>04 - Interventi per soggetti a rischio di esclusione sociale</t>
  </si>
  <si>
    <t>07 - Programmazione e governo della rete dei servizi sociosanitari e sociali</t>
  </si>
  <si>
    <t>09 - Servizio necroscopico e cimiteriale</t>
  </si>
  <si>
    <t>01 - Reti e altri servizi di pubblica utilità</t>
  </si>
  <si>
    <t xml:space="preserve">Programma </t>
  </si>
  <si>
    <t>Obiettivi Performance</t>
  </si>
  <si>
    <t xml:space="preserve">AREA DI RISCHIO </t>
  </si>
  <si>
    <t>11 - Altri servizi generali</t>
  </si>
  <si>
    <t>02 - Edilizia residenziale pubblica e locale e piani di edilizia economico-popolare</t>
  </si>
  <si>
    <t>01
SERVIZI ISTITUZIONALI, GENERALI E DI GESTIONE</t>
  </si>
  <si>
    <t xml:space="preserve">02
GIUSTIZIA
</t>
  </si>
  <si>
    <t>01 -Uffici giudiziari</t>
  </si>
  <si>
    <t>03 ORDINE PUBBLICO E SICUREZZA</t>
  </si>
  <si>
    <t>02 - Sistema integrato di sicurezza urbana</t>
  </si>
  <si>
    <t>04
ISTRUZIONE E DIRITTO ALLO STUDIO</t>
  </si>
  <si>
    <t>01 - Istruzione prescolastica</t>
  </si>
  <si>
    <t>02 - Attività culturali e interventi diversi nel settore culturale</t>
  </si>
  <si>
    <t>01 - Valorizzazione dei beni di interesse storico</t>
  </si>
  <si>
    <t>05
TUTELA E VALORIZZAZIONE DEI BENI E DELLE ATTIVITÀ CULTURALI</t>
  </si>
  <si>
    <t>06 POLITICHE GIOVANILI, SPORT E TEMPO LIBERO</t>
  </si>
  <si>
    <t>07
TURISMO</t>
  </si>
  <si>
    <t>01 - Difesa del suolo</t>
  </si>
  <si>
    <t>09
SVILUPPO SOSTENIBILE E TUTELA DEL TERRITORIO E DELL'AMBIENTE</t>
  </si>
  <si>
    <t>02 - Trasporto pubblico locale</t>
  </si>
  <si>
    <t>05 - Viabilità e infrastrutture stradali</t>
  </si>
  <si>
    <t>10
TRASPORTI E DIRITTO ALLA MOBILITÀ</t>
  </si>
  <si>
    <t>11
SOCCORSO CIVILE</t>
  </si>
  <si>
    <t>12
DIRITTI SOCIALI, POLITICHE SOCIALI E FAMIGLIA</t>
  </si>
  <si>
    <t>02 -Interventi per la disabilità</t>
  </si>
  <si>
    <t>03 - Interventi per gli anziani</t>
  </si>
  <si>
    <t>05 - Interventi per le famiglie</t>
  </si>
  <si>
    <t>06 - Interventi per il diritto alla casa</t>
  </si>
  <si>
    <t>08 - Cooperazione e associazionismo</t>
  </si>
  <si>
    <t>01 - Sviluppo del settore agricolo e del sistema agroalimentare</t>
  </si>
  <si>
    <t>14 SVILUPPO ECONOMICO E COMPETITIVITÀ</t>
  </si>
  <si>
    <t>02 - Commercio - reti distributive - tutela dei consumatori</t>
  </si>
  <si>
    <t>04 - Reti e altri servizi di pubblica utilità</t>
  </si>
  <si>
    <t>01 - Sviluppo e valorizzazione del turismo</t>
  </si>
  <si>
    <t>12.06 - Interventi per il diritto alla casa</t>
  </si>
  <si>
    <t>12.05 - Interventi per le famiglie</t>
  </si>
  <si>
    <t>12.08 - Cooperazione e associazionismo</t>
  </si>
  <si>
    <t>1 - Contenzioso</t>
  </si>
  <si>
    <t>3 - Finanziario</t>
  </si>
  <si>
    <t>4 - Tributi</t>
  </si>
  <si>
    <t>5 - Politiche sociali e pubblica Istruzione</t>
  </si>
  <si>
    <t>7 - LL.PP.</t>
  </si>
  <si>
    <t>8 - Manutenzioni ed ecologia</t>
  </si>
  <si>
    <t>9 - Polizia Municipale</t>
  </si>
  <si>
    <t>DUP</t>
  </si>
  <si>
    <t>X</t>
  </si>
  <si>
    <t>01.11 - Altri servizi generali (CONT.)</t>
  </si>
  <si>
    <t>03.02 Sistema integrato di sicurezza urbana</t>
  </si>
  <si>
    <t>06.02 - Politiche giovanili</t>
  </si>
  <si>
    <t>ZERO</t>
  </si>
  <si>
    <t>04.07</t>
  </si>
  <si>
    <t>NO</t>
  </si>
  <si>
    <t>????</t>
  </si>
  <si>
    <t xml:space="preserve">2 - Trasparenza Affari G enerali Risorse Umane Datore di Lavoro Demografici </t>
  </si>
  <si>
    <t>6 - Urbanistica, Patrimonio, SUAP</t>
  </si>
  <si>
    <t>SPESE CIMITERO</t>
  </si>
  <si>
    <t xml:space="preserve">2 - Trasparenza Affari Generali Risorse Umane Datore di Lavoro Demografici </t>
  </si>
  <si>
    <t>note</t>
  </si>
  <si>
    <t xml:space="preserve">Regolamento disciplinante gli incarichi EQ. </t>
  </si>
  <si>
    <t>Rendicontazione PNRR</t>
  </si>
  <si>
    <t>Aggiornamento PCC</t>
  </si>
  <si>
    <t>Gestire le entrate con adeguamento alle riforme in atto tramite rendicontazioni con PAGO PA.</t>
  </si>
  <si>
    <t>Gestione delle procedure relative all’intervento di “Realizzazione Asilo Nido”</t>
  </si>
  <si>
    <t xml:space="preserve">Gestione delle procedure relative agli interventi di “Rigenerazione Urbana” </t>
  </si>
  <si>
    <t>Programmazione ed esecuzione controlli sui luoghi di lavoro</t>
  </si>
  <si>
    <t>Misure di contrasto al trasporto illecito di rifiuti</t>
  </si>
  <si>
    <t>Misure di contrasto all'errato conferimento dei rifiuti</t>
  </si>
  <si>
    <t>Gestione Amministrativa del Patrimonio Immobiliare del Comune</t>
  </si>
  <si>
    <t xml:space="preserve">Verifica indennità di occupazione </t>
  </si>
  <si>
    <t xml:space="preserve">Prevenzione della corruzione –  Revisione della sezione 2.3 del PIAO </t>
  </si>
  <si>
    <t xml:space="preserve">TRASVERSALE </t>
  </si>
  <si>
    <t>Amministrazione Trasparente</t>
  </si>
  <si>
    <t>RISPETTO DEI TEMPI MEDI DI PAGAMENTO</t>
  </si>
  <si>
    <t>PIANO DI FORMAZIONE</t>
  </si>
  <si>
    <t>0 - SEGRETARIO GENERALE</t>
  </si>
  <si>
    <t>Predisposizione del regolamento sull'accesso all'impiego.</t>
  </si>
  <si>
    <t>SERVIZIO RESPOSNABILE</t>
  </si>
  <si>
    <t xml:space="preserve">Aggiornamento tariffe </t>
  </si>
  <si>
    <t>Gestione delle procedure relative ai PUI</t>
  </si>
  <si>
    <t>Predisposizione Nuovo regolamento di utilizzo delle graduatorie di altri enti</t>
  </si>
  <si>
    <t>Aggiornamento del Codice di Comportamento</t>
  </si>
  <si>
    <t xml:space="preserve">2 - Trasparenza Affari Generali Risorse Umane Datore di Lavoro Demografici 
Segretario Generale </t>
  </si>
  <si>
    <t>Regolamento sulle indennità per specifiche responsabilità</t>
  </si>
  <si>
    <t xml:space="preserve">Trasazione Debito Ente Enel </t>
  </si>
  <si>
    <t>compare fra quelli trasmessi dal Settore, eventualmente è da integrare</t>
  </si>
  <si>
    <t>individuato duirante il nostro incontro, eventualmente è da integrare</t>
  </si>
  <si>
    <t>Inserire le fasi</t>
  </si>
  <si>
    <t>verificare le fasi</t>
  </si>
  <si>
    <t>Contrasto evasione TARI</t>
  </si>
  <si>
    <t>Contrasto evasione IMU</t>
  </si>
  <si>
    <t xml:space="preserve">PNRR - Transizione digitale della PA </t>
  </si>
  <si>
    <t>"Nonno Civico"</t>
  </si>
  <si>
    <t>"L'aula sull'albero"</t>
  </si>
  <si>
    <t>VERIFICARE SE IL PROGRAMMA è CORRETTO</t>
  </si>
  <si>
    <t>05.02 - Attività culturali e interventi diversi nel settore culturale</t>
  </si>
  <si>
    <t>"Riscrivere Cardito"</t>
  </si>
  <si>
    <t>inserire responsabili (personale coinvolto) e verificare annualità (presenti sia nella descrizione che negli indicatori)</t>
  </si>
  <si>
    <t>inserire responsabili (personale coinvolto). Dettagliare cronoprogramma</t>
  </si>
  <si>
    <t>Se possibile dettagliare più approfonditamente descr e fasi</t>
  </si>
  <si>
    <t>Se possibile dettagliare più approfonditamente  fasi</t>
  </si>
  <si>
    <t>Aggiornamento censimento delle aree private e abbandonate</t>
  </si>
  <si>
    <t>VERIFICARE SE IL PROGRAMMA è CORRETTO.
DEFINIRE IL CRONOPROGRAMMA
DEFINIRE INDICATORI</t>
  </si>
  <si>
    <t>Valorizzazione dei rifiuti e monitoraggio dei pagamenti</t>
  </si>
  <si>
    <t>Misuratori idrici</t>
  </si>
  <si>
    <t xml:space="preserve">DEFINIRE le fasi e il  CRONOPROGRAMMA
</t>
  </si>
  <si>
    <t>DEFINIRE LE FASI ED IL CRONOPROGRAMMA
VERIFICARE INDICATORI</t>
  </si>
  <si>
    <t>RIVEDERE LA DESCRIZIONE
DEFINIRE LE FASI ED IL CRONOPROGRAMMA
VERIFICARE INDICATORI</t>
  </si>
  <si>
    <t>RIVEDERE LA DESCRIZIONE
DEFINIRE LE FASI ED IL CRONOPROGRAMMA
VERIFICARE INDICATORI
VERIFICARE IL PERSONALE COINVOLTO</t>
  </si>
  <si>
    <t>Verifica dei crediti</t>
  </si>
  <si>
    <t>Monitoraggio del contenzioso</t>
  </si>
  <si>
    <t>Modifica al disciplinare per conferimento incarichi legali</t>
  </si>
  <si>
    <t>INSERIRE FASI E CRONOPROGRAMMA</t>
  </si>
  <si>
    <t>Rispetto degli obblighi di pubblicazione su Amministrazione Trasparente</t>
  </si>
  <si>
    <t>Monitoraggio dei tempi procedimentali</t>
  </si>
  <si>
    <t>Indicatori di misurazione</t>
  </si>
  <si>
    <t>Valori attesi</t>
  </si>
  <si>
    <t>N</t>
  </si>
  <si>
    <t>Peso</t>
  </si>
  <si>
    <t>Data
inizio prevista</t>
  </si>
  <si>
    <t>Data
fine attesa</t>
  </si>
  <si>
    <t>OBIETTIVI DI PERFORMANCE ORGANIZZATIVA</t>
  </si>
  <si>
    <t>TITOLO</t>
  </si>
  <si>
    <t>DESCRIZIONE</t>
  </si>
  <si>
    <t>L’art. 4-bis del D.L. n. 13/2023, convertito con modificazioni nella legge n. 41/2023 stabilisce che le amministrazioni, nell'ambito dei sistemi di valutazione della performance previsti dai rispettivi ordinamenti, provvedono ad assegnare, ai dirigenti responsabili dei pagamenti delle fatture commerciali nonche' ai dirigenti apicali delle rispettive strutture specifici obiettivi annuali relativi al rispetto dei tempi di pagamento previsti dalle vigenti disposizioni e valutati, ai fini del riconoscimento della retribuzione di risultato, in misura non inferiore al 30 per cento.Lo scopo della riforma 1.11 del PNRR, esplicitato nella circolare N. 1 del 03.01.2024 della RGS, prevede che "......I target da raggiungere sono [...] 30 giorni per l’indicatore del tempo medio di pagamento dei restanti
comparti; per tutti i comparti, il target è pari a zero per l’indicatore del tempo medi  di ritardo. 
Gli indicatori devono essere calcolati su un volume di pagamenti almeno pari all’80% dell’ammontare dell’importo dovuto delle fatture ricevute dal complesso delle pubbliche amministrazioni nell’anno 2024,
e almeno pari al 95% dell’ammontaredell’importo dovuto delle fatture ricevute nel 2025."
Sono coinvolti tuttile aree dell'ente e AREA FINANZIARIA, oltre che per la gestione delle spese di propria competenza, anche per il monitoraggio almeno trimestrale dell'andamento dell'obiettivo, con il compito
di allertare il Segretario Generale e i responsabili , nel caso in cui i tempi medi di pagamenti non siano in linea con il termine di legge, al fine di adottare gli opportuni correttivi.</t>
  </si>
  <si>
    <t>In coerenza con i contenuti del PNA 2023, l'Ente ha deciso di procedere alla revisione delle strategie di prevenzione contenute nella sezione 2.3 Prevezione della corruzione e trasparenza. 
In particolare si procederà ad una nuova mappatura dei processi/attività, alla valutazione del rischio e alla creazione di regole e modelli specifici per lo svolgimento del monitoraggio sull'attuazione delle misure di contrasto alla corruzione individuate.
Per definire contenuti in linea con la specificità dell'Ente, saranno coinvolti tutti RESPONSABILI in momenti di confronto e formazione, anche in modalità FAD, per definire i contenuti e le indicazioni operative specifici dell'organizzazione.</t>
  </si>
  <si>
    <t>OBIETTIVI DI ENTE</t>
  </si>
  <si>
    <t xml:space="preserve">Per garantire la trasparenza amministrativa è fondamentale che ciascuna sezione di "Amministrazione Trasparente"  sia costantemente e correttamente alimentata, in conformità al D. Lgs 14 marzo 2013, n. 33 “Riordino della disciplina riguardante il diritto di accesso civico e gli obblighi di pubblicità, trasparenza e diffusione di informazioni da parte delle pubbliche amministrazioni”. </t>
  </si>
  <si>
    <t>Grado di Completezza sezioni AT assegnata al servizio</t>
  </si>
  <si>
    <t>30 gg
0 gg
0 gg</t>
  </si>
  <si>
    <t xml:space="preserve">Tempo medio pagamenti in giorni dell'area: 
Tempi medi ri ritardo dell'area :  gg
Tempo medio di ritardo complessivo dell'ente: </t>
  </si>
  <si>
    <t>Rispetto degli adempimenti previsti dalla normativa GDPR.</t>
  </si>
  <si>
    <t>L'obiettivo prevede l'attuazione del GDPR (General Data Protection Regulation) -Regolamento (UE) n. 2016/679. Le fasi che portano all'attuazione dell'obiettivo sono:
-ricognizione delle banche dati, della tipologia dei dati nelle stesse contenuti, dei soggetti coinvolti nel trattamento, dei responsabili esterni etc. al fine di poter aggiornare, con il supporto del D.P.O., il registro
-adeguamento delle informative per gli interessati, la predisposizione delle nomine per gli autorizzati al trattamento e per i soggetti esterni ai quali vengono inviati dati personali, la formazione per il personale interno</t>
  </si>
  <si>
    <t>100%
100%
100%
100%</t>
  </si>
  <si>
    <t>% rispetto fasi e tempi:
-predisposizione/aggiornamento del registro:
-adeguamento e rilascio delle informative per gli interessati:
-predisposizione delle nomine per gli autorizzati al trattamento e per i soggetti esterni:</t>
  </si>
  <si>
    <t>Monitoraggio annuale del RPCT
% rispetto fasi e tempi:
esito controlli interni</t>
  </si>
  <si>
    <t>1 volta all'anno
100%
positivo</t>
  </si>
  <si>
    <t>Il rispetto dei termini di conclusione del procedimento costituisce uno dei postulati dei principi di economicità ed efficacia dell’attività amministrativa e di non aggravamento del procedimento amministrativo, derogabili solo per straordinarie e motivate esigenze imposte dallo svolgimento dell’istruttoria. L’inerzia e il ritardo nel provvedere, d’altro canto, oltre che contravvenire a tali principi, possono essere considerati come sintomi di fenomeni corruttivi o comunque di illegalità. Pertanto, il Piano Nazionale Anticorruzione, approvato dalla CIVIT (oggi ANAC) con la deliberazione n. 72 dell’11.09.2013, ed in particolare, l’allegato 1, al punto B.3.1.1, individua tra i contenuti minimi che le amministrazioni sono tenute ad inserire in sede di predisposizione delle misure di prevenzione della corruzione, anche la realizzazione del sistema di monitoraggio sul rispetto dei termini procedimentali.</t>
  </si>
  <si>
    <t>% Rispetto dei termini di conclusione del procedimento
% rispetto dei tempi normativi indicati per ciascuna prestazione nell'ambito dell'applicativo sui controlli interni.</t>
  </si>
  <si>
    <t>100 %
100 %</t>
  </si>
  <si>
    <t>Adozione degli atti necessari</t>
  </si>
  <si>
    <t>Contenzioso</t>
  </si>
  <si>
    <t>In coordinamento con le misure previste dalla sezione 2.3 del PIAO 2024-2026 ovvero la Disciplina per la prevenzione della corruzione e trasparenza, è necessario adeguare il codice di comportamento dei dipendenti di cui all’Art. 54, comma 5, D.Lgs. n. 165/2001, alle novità introdotte dal Dpr 81/2023 (che ha modificato il Dpr 62/2013 - codice di comportamento nazionale).Oltre all’adeguamento del codice, occorre predisporre per il personale specifiche attivita' formative in materia di trasparenza e integrita', che consentano ai dipendenti di conseguire una piena conoscenza dei contenuti del codice di comportamento.</t>
  </si>
  <si>
    <t>OBIETTIVI SEGRETARIO COMUNALE
Dott.ssa R. Cefalà</t>
  </si>
  <si>
    <t>Piano assunzionale</t>
  </si>
  <si>
    <t>Gestione dei procedimenti di attuazione del piano assunzionale previsto per il 2024</t>
  </si>
  <si>
    <t>Attuazione del piano</t>
  </si>
  <si>
    <t>Predisposizione e aggiornamento Regolamenti</t>
  </si>
  <si>
    <t>n. Regolamenti da predisporre:</t>
  </si>
  <si>
    <t>Predisposizione avviso e gestione pratica di affidamento del servizio di supporto e ricognizione del contenzioso. Procedura per l'affidamento del supporto lergale nella ricognizione de contenzioso.</t>
  </si>
  <si>
    <t xml:space="preserve">L'obiettivo prevede la revisione di diversi regolamenti comunali riguardanti:
-l'organizzazione e il personale
-regolamenti generali dell'ente, in particolare il Regolamento accesso agli atti amministrativi.
</t>
  </si>
  <si>
    <t>Gestione dei servizi socio assistenziali</t>
  </si>
  <si>
    <t>Delibera di Trasferimento e di impegno strutturale :
n. assistenti sociali previsti:
n. medio richieste esenzione ticket anziani:</t>
  </si>
  <si>
    <t>Piano per il diritto allo studio</t>
  </si>
  <si>
    <t>La Legge Regionale n. 27 del 8.5.1989 prevede la definizione di un programma annuale per la realizzazione degli interventi per il diritto allo studio. Il comune di Falerna, aderendo ai Piani per il diritto allo studio, dovrà programmare per il 2024 gli interventi in concertazione con le istituzioni scolastiche del territorio.  Sarà necessario dunque:
- predisprre il Piano per il diritto allo studio 2024;
- l'invio alla Regione Calabria;
- monitoraggio e rendiconto dei contributi;
- gestione dei rapporti con le istituzioni scolastiche piano 2024 e inoltro alla regione entro il 30 aprile , rendiconto e monitopriaggio contributo entro dicembre , rapporti con le istituzioni scolastiche per la preidposzione del piano per la rendicontazine mazo aprile (predisposizione) per la rendicont (ottobre dicembre)</t>
  </si>
  <si>
    <t>invio del Piano per il Diritto allo studio:
monitoraggio e rendicontazione:</t>
  </si>
  <si>
    <t xml:space="preserve">
entro il 30 aprile
entro dicembre 2024
</t>
  </si>
  <si>
    <t>Supporto alla gestione del contenzioso</t>
  </si>
  <si>
    <t xml:space="preserve">
Le attività che l'area Amministrativa previste per il supporto alla gestione del Contenzioso sono le seguenti:
-verifica fascioli cartacei ,
-verifica e riordino fascoli cartacei , 
-report con le legali di fiducia, 
-richiesta ed acquisizione,
-riordino informatico fascioli distinguento fra pregressi e correnti.</t>
  </si>
  <si>
    <t xml:space="preserve">Attività ed eventi culturali </t>
  </si>
  <si>
    <t xml:space="preserve">Su indirizzo degli assessori con delega alla cultura, il comune di Falerna intende portare avanti tutte le attività connesse alla programmazione ed allo svolgimento delle attività culturali del periodo estivo ed invernale. In particolare , seppur in tempistiche diverse per il periodo estivo/invernale, le attività sono le seguenti:
- predisposizione con atto di Giunta Comunale della programmazione prevista;
-adozione, impegno di spesa e liquidazione delle delle somme previste;
- gestione dei rapporti con le assoziazioni e i promotori degli eventi,
- rendicontazione.
</t>
  </si>
  <si>
    <t>periodo estivo:
- programmazione , atto di Giunta Comunale :
- impegno di spesa :
- rendicontazione:
periodo estivo:
- programmazione , atto di Giunta Comunale :
- impegno di spesa :
- rendicontazione:</t>
  </si>
  <si>
    <t xml:space="preserve">
entro 01/06/2024
entro 15/06/2024
entro 31/10/2024
entro 31/10/2024
entro 20/11/2024
entro 28/02/2025</t>
  </si>
  <si>
    <t>Lavori di "Manutenzione straordinaria/Efficientamento dell’impianto della pubblica illuminazione presente su Aree Varie”</t>
  </si>
  <si>
    <t>Intervento selvicolturale previsto dal Piano di Gestione Forestale CC12 UC19, fg. 7 p.lla 4p, in agro e di proprietà del Comune di Falerna (CZ), località "Montagna".</t>
  </si>
  <si>
    <t>“Lavori di manutenzione straordinaria strada di collegamento in località Guori del Comune di Falerna”</t>
  </si>
  <si>
    <t>“Lavori di completamento del miglioramento sismico del Municipio”</t>
  </si>
  <si>
    <t>Interventi selvicolturali</t>
  </si>
  <si>
    <t xml:space="preserve">Lavori di manutenzione pubblica illuminazione </t>
  </si>
  <si>
    <t>Lavori di manutenzione straodinaria sulle strade</t>
  </si>
  <si>
    <t>Miglioramento Sismico Municipio</t>
  </si>
  <si>
    <t xml:space="preserve">Inizio procedimento:  
Affidamento incarico tecnico: 
Approvazione prog. esec.: 
Affidamento lavori: 
Ultimazione lavori: </t>
  </si>
  <si>
    <t xml:space="preserve"> 23/01/2024
30/05/24
 30/07/2024
 31/08/2024
 31/12/2024</t>
  </si>
  <si>
    <t xml:space="preserve">Inizio procedimento: 
Pubblicazione bando: 
Affidamento lavori: 
Taglio 50% del bosco: 
Ultimazione lavori: </t>
  </si>
  <si>
    <t xml:space="preserve"> 23/01/2024
 31/05/2024
 15/07/2024
 31/12/2024
 30/06/2025</t>
  </si>
  <si>
    <t xml:space="preserve">Inizio procedimento: 
Affidamento incarico tecnico: 
Approvazione prog. esec.: 
Affidamento lavori: 
Ultimazione lavori: </t>
  </si>
  <si>
    <t xml:space="preserve"> 15/05/2024
 15/06/24
 31/07/2024
 31/08/2024
 31/12/2024</t>
  </si>
  <si>
    <t xml:space="preserve">Affidamento lavori:
Approvazione 1° SAL: 
Approvazione 2° SAL:
Ultimazione lavori: </t>
  </si>
  <si>
    <t xml:space="preserve"> 28/12/2023
 31/05/2024
 31/07/2024
 30/09/2024</t>
  </si>
  <si>
    <t>Approvazione PSC, Piano spiaggia e Piano di Protezione Civile</t>
  </si>
  <si>
    <t>Attività di controllo tributi  comunali</t>
  </si>
  <si>
    <t>Attività di riscossione tributaria coattiva ed ordinaria riguardante:
- implementazione attività tributaria con emissione ruoli ordinari IMU e TARI  e idrico 2024  (gestione ordinaria);
- Avvisi di accertamento TARI 2022;
- Emissione ruoli coattivi TARI 2021;
- Avvisi di accertamento IDRICO 2020-2021-2022;
- Emissione ruoli coattivi Idrico 2019;
- Emissione avvisi di Accertmanto IMU e TASI 2019</t>
  </si>
  <si>
    <t xml:space="preserve">Quantità Provvedimenti lavorati/emessi rispetto alle risorse assegnate
</t>
  </si>
  <si>
    <t xml:space="preserve">
31.12.2024
31.10.2024
31.12.2024
</t>
  </si>
  <si>
    <t>Contabilità economico patrimoniale</t>
  </si>
  <si>
    <t>L'obiettivo è quello di avviare un percorso di aggiornamento dell'inventario comunale alla luce dei continui spostamenti di sede che rendono le rilevazioni attuali (per quanto aggiornate contabilmente) non perfettamente aderenti alla realtà ed in partcilare prevede di:
- affidare l' incarico all'esterno
- aggiornare dell'inventario del patrimonio dell'ente al (31.12)</t>
  </si>
  <si>
    <t>affidamento incarico esterno entro
aggiornamento dell'inventario entro</t>
  </si>
  <si>
    <t>31.10.2024
31.12.2024</t>
  </si>
  <si>
    <t>Ottimizzazione delle attività economico finanziarie</t>
  </si>
  <si>
    <t>L'obiettivo è volto a migliorare l'attività dell'Area Economico Finanziaria attraverso il miglioramento delle tempistiche relative a :
- tempi di regolarizzazione dei provvisori (mandati e reversali);
- tempestività prelevamenti dai conto correnti postali.</t>
  </si>
  <si>
    <t>- periodicità controllo e segnalazione agli uffici al fine di evitare ritardi:
-periodicità prelevamenti 1/mese:</t>
  </si>
  <si>
    <t xml:space="preserve">Controllo di gestione trimestrale
Mensile </t>
  </si>
  <si>
    <t>Avvio servizi digitali</t>
  </si>
  <si>
    <t>Proseguimento attività PADIGITALE e supporto agli uffici</t>
  </si>
  <si>
    <t>Conclusione delle attività previste e avviate</t>
  </si>
  <si>
    <t>6 Progetti PADIGITALE</t>
  </si>
  <si>
    <t xml:space="preserve">OBIETTIVI AREA AREA ECONOMICO FINANZIARIA
RESPONSABILE: - Ing. Bruno Giorgi </t>
  </si>
  <si>
    <t>OBIETTIVI AREA TECNICA - SETTORE 1
RESPOSABILE : Ing. Salvatore Carnevale</t>
  </si>
  <si>
    <t xml:space="preserve">OBIETTIVI AREA TECNICA - SETTORE 2
RESPOSABILE : Ing. Salvatore Fabio Menniti </t>
  </si>
  <si>
    <t xml:space="preserve">Applicazione delle Misure Anticorruzione e della Trasparenza all'interno della sezione 2.3 del PIAO </t>
  </si>
  <si>
    <t>ACCERTAMENTI ANAGRAFICI</t>
  </si>
  <si>
    <r>
      <t>Il comune di Falerna gestisce i servizi socio assistenziali sia internamente sia attraverso la convenzione per la gestione associata delle funzioni relative ai servizi socio assistenziali dell’Ambito Territoriale Sociale di Lamezia Terme. Per il 2024 , :
-in riferimento ai rapporti con l'ambito, il comune vuole avvalersi di</t>
    </r>
    <r>
      <rPr>
        <sz val="11"/>
        <color rgb="FFFF0000"/>
        <rFont val="Calibri"/>
        <family val="2"/>
        <scheme val="minor"/>
      </rPr>
      <t xml:space="preserve"> </t>
    </r>
    <r>
      <rPr>
        <sz val="11"/>
        <color theme="1"/>
        <rFont val="Calibri"/>
        <family val="2"/>
        <scheme val="minor"/>
      </rPr>
      <t xml:space="preserve">assistenti sociali assunti a tempo indeterminato. Tale risultato necessita della predisposizione delle di Delibera di Trasferimento e di impegno strutturale, il trasferimento reale e della gestione dei rapporti con l'ambito;
- per quanto riguarda le gestione interna dei servizi, l'ufficio sarà impegnato a gestire:
     1. le richieste di esenzione per i ticket per gli anziani e gli utenti      richiedenti;
       2. gestione delle pratiche per affidamento minori (3 incorso con eventuali richieste durante il 2024).
</t>
    </r>
  </si>
  <si>
    <r>
      <t>entro il 15 maggio
2</t>
    </r>
    <r>
      <rPr>
        <sz val="11"/>
        <color rgb="FFFF0000"/>
        <rFont val="Calibri"/>
        <family val="2"/>
        <scheme val="minor"/>
      </rPr>
      <t xml:space="preserve">
</t>
    </r>
    <r>
      <rPr>
        <sz val="11"/>
        <color theme="1"/>
        <rFont val="Calibri"/>
        <family val="2"/>
        <scheme val="minor"/>
      </rPr>
      <t xml:space="preserve">
30</t>
    </r>
  </si>
  <si>
    <t xml:space="preserve">rispetto della frequenza dei corsi previsti
n. ore previste 
</t>
  </si>
  <si>
    <t>L’Ente si pone l’obiettivo favorire la crescita dei suoi dipendenti attraverso la formazione e lo sviluppo delle conoscenze in applicazione sia delle direttive in materia di formazione sia delle nuove indicazioni in materia di misurazione e valutazione della performance. Il Segretario Comunale e i Resposabili di Settore individuano dei percosi formativi sia in tema di formazione obbligatoria (Legalità e anticorruzione, Privacy, Sicurezza sul Lavoro) sia specifici per il rafforzamento delle competenze tecniche specifiche di ciascun settore. Parte integrante del presente obiettivo è anche quella di verificare l'attuazione e la frequenza dei corsi programmati.</t>
  </si>
  <si>
    <t xml:space="preserve">100%
24
</t>
  </si>
  <si>
    <t xml:space="preserve"> Formazione </t>
  </si>
  <si>
    <t>Rispetto dei tempi di pagamento</t>
  </si>
  <si>
    <t>POTENZIAMENTO DEL CONTROLLO SU STRADA</t>
  </si>
  <si>
    <t>media giorni per l'avvio dell'accertamento anagrafico:
(accertamenti anagrafici avviati entro i 35 gg/n. accertramenti anagrifici del 2024)*100</t>
  </si>
  <si>
    <r>
      <rPr>
        <sz val="11"/>
        <color theme="1"/>
        <rFont val="Aptos Narrow"/>
        <family val="2"/>
      </rPr>
      <t>≤</t>
    </r>
    <r>
      <rPr>
        <sz val="11"/>
        <color theme="1"/>
        <rFont val="Calibri"/>
        <family val="2"/>
        <scheme val="minor"/>
      </rPr>
      <t>35 gg 
100%</t>
    </r>
  </si>
  <si>
    <t xml:space="preserve">rispetto della programmazione delle attività previste
predisposizione della relazione delle attvitià svolte </t>
  </si>
  <si>
    <t>100%
100%</t>
  </si>
  <si>
    <t>Al fine di migliorare le tempistiche relative al disbrigo degli accertamenti anagrafici, il Servizio di Polizia Municipale avvierà l'accertamento anagrafico entro 35 giorni a partire dalla richiesta pervenuta all'ufficio anagrafe.</t>
  </si>
  <si>
    <t>CONTROLLI IN MATERIA DI IGIENE URBANA</t>
  </si>
  <si>
    <t>Predisposizione dei Rapporti di Servizio</t>
  </si>
  <si>
    <t xml:space="preserve">Il servizio di  Polizia Municipale verifica il corretto mantenimento del decoro urbano in merito all'igiene urbana intesa come corretto conferimento dei rifiuti (da parte dei cittadini e dalla ditta operante), assenza rifiuti abbandonati e pulizia delle strade. 
Compito della Polizia Municipale è quello di effettuare dei controlli operativi e mirati sul territorio che accertino tali condizioni. Al fine di garantire la tracciabilità di queste attività, dovrà essere predisposta apposita reportistica ( Rapporti di Servizio ) sui controlli effettuati indirizzata al Sindaco e all'Ufficio Tecnico - Settore 1.
</t>
  </si>
  <si>
    <t>A garanzia di una maggiore sicurezza sulle strade comunali, l'Ente intende intensificare il controllo della viabilità nei momenti dell'anno in cui Falerna è interessata da maggiore affluenza.
In particolare dal 1° giungo al 30 settembre verrà intensificata l'attività di controllo su Falerna Marina con la relativa gestione dei parcheggi a pagamento ivi ubicati.
L'attività di controlli sarà intensificata anche durante gli eventi serali/notturni, in occasione delle festività di Falerna ed in occasione di manifestazioni culturali.
A fronte della programmazione di tali attività, verrà poi redatta apposita relazione con distiguo tra le ore festive , serale e notturne dedicate.</t>
  </si>
  <si>
    <t>OBIETTIVI SERVIZIO POLIZIA MUNICIPALE
RESPONSABILE : Dott. Salvatore Fabio Menniti</t>
  </si>
  <si>
    <t xml:space="preserve">OBIETTIVI AREA AMMINISTRATIVA
RESPONSABILE : Angelino Renne </t>
  </si>
  <si>
    <t>Migliorare l'organizzazione della struttura tecnica Settore 2° - Urbanistica, in particolare la gestione del piattaforma SUE attraverso attività formative in materia urbanistica per consentire una piena conoscenza del sistema anche in rigerimento alle conferenze dei servizi</t>
  </si>
  <si>
    <t xml:space="preserve">Ricognizione dei fascicoli inerenti le pratiche di condoni edilizi, alcune risalenti alla 1986 (Legge 47/1985) ancora pendenti per la loro definizione e aggiornamenti normativi in particolare al T.U. dell'edilizia (periodiche modifiche dal D.p.R. 380/2001) e aggiornamenti alle Leggi Urbanistiche Regionali </t>
  </si>
  <si>
    <t>Variazione Toponomastica; Gestione dei Chioschi sul Lungomare; Concessioni Demaniali Marittime</t>
  </si>
  <si>
    <t>Variazione toponomastica e gestione delle concessioni demaniali</t>
  </si>
  <si>
    <t>Ricognizione pratiche di condono edilizio</t>
  </si>
  <si>
    <t xml:space="preserve">Verranno attivate tutte le procedure necessarie nel corso del 2024 per l'adeguamento e aggiornamento del P.S.C. e R.E.U. del 2011 alle nuove leggi nazionali e regionali entrate in vigore e al QTR; aggiornamento del Piano Comunale Spiaggio del 2008 e del Piano di Protezione Civile Comunale del 2005. </t>
  </si>
  <si>
    <t>% pratiche gestite atteaverso la piattaforma 
% frequenza ai corsi in materia=(partecipazione ai corsi/corsi previsti in materia)*100</t>
  </si>
  <si>
    <t>100%
100%</t>
  </si>
  <si>
    <t>% ricognizione delle pratiche cartacee
attivazione del progetto archivio informatico</t>
  </si>
  <si>
    <r>
      <t xml:space="preserve">100%
</t>
    </r>
    <r>
      <rPr>
        <sz val="10"/>
        <color theme="1"/>
        <rFont val="Calibri"/>
        <family val="2"/>
        <scheme val="minor"/>
      </rPr>
      <t>100% (si=100%, no=0%)</t>
    </r>
  </si>
  <si>
    <t>Avvio di tutte le procedure di gara ad evidenza pubblica per nuove concessioni demaniali
% Verifiche e accertamenti con soprallughi ove previsto</t>
  </si>
  <si>
    <t>Gestione della piattaforma SUE</t>
  </si>
  <si>
    <r>
      <t xml:space="preserve">presenza della Relazione preliminare ricognitiva: Affidamento incarico  a professionisti esterni:
Incontri e riunioni periodiche con i professionisti incaricati :
adozione:
</t>
    </r>
    <r>
      <rPr>
        <sz val="10"/>
        <color theme="1"/>
        <rFont val="Calibri"/>
        <family val="2"/>
        <scheme val="minor"/>
      </rPr>
      <t xml:space="preserve">
n. Piani da aggiornare:
n. Regolamenti da aggiornare:</t>
    </r>
  </si>
  <si>
    <r>
      <t xml:space="preserve">100% (si=100%, no=0%)
100% (si=100%, no=0%)
100% (si=100%, no=0%)
100% (si=100%, no=0%)
</t>
    </r>
    <r>
      <rPr>
        <sz val="11"/>
        <color theme="1"/>
        <rFont val="Calibri"/>
        <family val="2"/>
        <scheme val="minor"/>
      </rPr>
      <t xml:space="preserve">
</t>
    </r>
    <r>
      <rPr>
        <sz val="10"/>
        <color theme="1"/>
        <rFont val="Calibri"/>
        <family val="2"/>
        <scheme val="minor"/>
      </rPr>
      <t>3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</si>
</sst>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indexed="8"/>
      <name val="Calibri"/>
      <family val="2"/>
    </font>
    <font>
      <b/>
      <sz val="11"/>
      <color theme="1"/>
      <name val="Tahoma"/>
      <family val="2"/>
    </font>
    <font>
      <b/>
      <sz val="9"/>
      <color theme="1"/>
      <name val="Tahoma"/>
      <family val="2"/>
    </font>
    <font>
      <b/>
      <sz val="12"/>
      <color theme="1"/>
      <name val="Tahoma"/>
      <family val="2"/>
    </font>
    <font>
      <sz val="11"/>
      <color rgb="FF000000"/>
      <name val="Calibri"/>
      <family val="2"/>
    </font>
    <font>
      <sz val="9"/>
      <color rgb="FF000000"/>
      <name val="Calibri"/>
      <family val="2"/>
    </font>
    <font>
      <sz val="9"/>
      <color theme="1"/>
      <name val="Calibri"/>
      <family val="2"/>
      <scheme val="minor"/>
    </font>
    <font>
      <b/>
      <sz val="8"/>
      <color theme="1"/>
      <name val="Tahoma"/>
      <family val="2"/>
    </font>
    <font>
      <sz val="12"/>
      <color theme="1"/>
      <name val="Calibri"/>
      <family val="2"/>
      <scheme val="minor"/>
    </font>
    <font>
      <sz val="8"/>
      <color theme="1"/>
      <name val="Calibri"/>
      <family val="2"/>
      <scheme val="minor"/>
    </font>
    <font>
      <strike/>
      <sz val="11"/>
      <color theme="1"/>
      <name val="Calibri"/>
      <family val="2"/>
      <scheme val="minor"/>
    </font>
    <font>
      <strike/>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8"/>
      <color rgb="FFFF0000"/>
      <name val="Calibri"/>
      <family val="2"/>
      <scheme val="minor"/>
    </font>
    <font>
      <sz val="10"/>
      <name val="Calibri"/>
      <family val="2"/>
      <scheme val="minor"/>
    </font>
    <font>
      <b/>
      <sz val="10"/>
      <name val="Calibri"/>
      <family val="2"/>
      <scheme val="minor"/>
    </font>
    <font>
      <b/>
      <sz val="14"/>
      <color theme="1"/>
      <name val="Calibri"/>
      <family val="2"/>
      <scheme val="minor"/>
    </font>
    <font>
      <b/>
      <sz val="18"/>
      <color theme="1"/>
      <name val="Calibri"/>
      <family val="2"/>
      <scheme val="minor"/>
    </font>
    <font>
      <sz val="11"/>
      <color rgb="FFFF0000"/>
      <name val="Calibri"/>
      <family val="2"/>
      <scheme val="minor"/>
    </font>
    <font>
      <sz val="11"/>
      <name val="Calibri"/>
      <family val="2"/>
      <scheme val="minor"/>
    </font>
    <font>
      <b/>
      <sz val="14"/>
      <name val="Calibri"/>
      <family val="2"/>
      <scheme val="minor"/>
    </font>
    <font>
      <sz val="11"/>
      <color theme="1"/>
      <name val="Aptos Narrow"/>
      <family val="2"/>
    </font>
    <font>
      <sz val="10"/>
      <color theme="1"/>
      <name val="Calibri"/>
      <family val="2"/>
      <scheme val="minor"/>
    </font>
  </fonts>
  <fills count="11">
    <fill>
      <patternFill patternType="none"/>
    </fill>
    <fill>
      <patternFill patternType="gray125"/>
    </fill>
    <fill>
      <patternFill patternType="solid">
        <fgColor rgb="FFD99593"/>
        <bgColor indexed="64"/>
      </patternFill>
    </fill>
    <fill>
      <patternFill patternType="solid">
        <fgColor rgb="FFEDCCCB"/>
        <bgColor indexed="64"/>
      </patternFill>
    </fill>
    <fill>
      <patternFill patternType="solid">
        <fgColor rgb="FFD5E2B8"/>
        <bgColor indexed="64"/>
      </patternFill>
    </fill>
    <fill>
      <patternFill patternType="solid">
        <fgColor rgb="FFE6D5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wrapText="1"/>
    </xf>
    <xf numFmtId="0" fontId="0" fillId="0" borderId="0" xfId="0" applyAlignment="1">
      <alignment horizontal="center" vertical="center"/>
    </xf>
    <xf numFmtId="49" fontId="3" fillId="3"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4" borderId="1" xfId="0" applyFont="1" applyFill="1" applyBorder="1" applyAlignment="1">
      <alignment vertical="center" wrapText="1"/>
    </xf>
    <xf numFmtId="0" fontId="0" fillId="0" borderId="1" xfId="0" applyBorder="1"/>
    <xf numFmtId="49" fontId="0" fillId="4" borderId="1" xfId="0" applyNumberFormat="1" applyFill="1" applyBorder="1" applyAlignment="1">
      <alignment vertical="center" wrapText="1"/>
    </xf>
    <xf numFmtId="49" fontId="0" fillId="4" borderId="1" xfId="0" applyNumberForma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3" fillId="4" borderId="1" xfId="0" applyNumberFormat="1" applyFont="1" applyFill="1" applyBorder="1" applyAlignment="1">
      <alignment horizontal="right" vertical="center" wrapText="1"/>
    </xf>
    <xf numFmtId="0" fontId="6" fillId="4" borderId="1" xfId="0" applyFont="1" applyFill="1" applyBorder="1" applyAlignment="1">
      <alignment horizontal="right" vertical="center" wrapText="1"/>
    </xf>
    <xf numFmtId="49" fontId="7" fillId="4" borderId="1" xfId="0" applyNumberFormat="1" applyFont="1" applyFill="1" applyBorder="1" applyAlignment="1">
      <alignment horizontal="right" vertical="center" wrapText="1"/>
    </xf>
    <xf numFmtId="0" fontId="7" fillId="0" borderId="0" xfId="0" applyFont="1" applyAlignment="1">
      <alignment horizontal="right"/>
    </xf>
    <xf numFmtId="0" fontId="10" fillId="0" borderId="0" xfId="0" applyFont="1" applyAlignment="1">
      <alignment vertical="center" wrapText="1"/>
    </xf>
    <xf numFmtId="0" fontId="10" fillId="0" borderId="0" xfId="0" applyFont="1" applyAlignment="1">
      <alignment wrapText="1"/>
    </xf>
    <xf numFmtId="0" fontId="11" fillId="0" borderId="0" xfId="0" applyFont="1" applyAlignment="1">
      <alignment vertical="center" wrapText="1"/>
    </xf>
    <xf numFmtId="0" fontId="12" fillId="0" borderId="0" xfId="0" applyFont="1" applyAlignment="1">
      <alignment vertical="center" wrapText="1"/>
    </xf>
    <xf numFmtId="0" fontId="11" fillId="0" borderId="0" xfId="0" applyFont="1"/>
    <xf numFmtId="49" fontId="2" fillId="5" borderId="1" xfId="0" applyNumberFormat="1" applyFont="1" applyFill="1" applyBorder="1" applyAlignment="1">
      <alignment horizontal="center" vertical="center" wrapText="1"/>
    </xf>
    <xf numFmtId="49" fontId="0" fillId="5" borderId="1" xfId="0" applyNumberFormat="1" applyFill="1" applyBorder="1" applyAlignment="1">
      <alignment horizontal="left" vertical="center" wrapText="1"/>
    </xf>
    <xf numFmtId="0" fontId="14" fillId="5" borderId="1" xfId="0" applyFont="1" applyFill="1" applyBorder="1" applyAlignment="1">
      <alignment horizontal="left" vertical="center" wrapText="1"/>
    </xf>
    <xf numFmtId="0" fontId="0" fillId="5" borderId="1" xfId="0" applyFill="1" applyBorder="1" applyAlignment="1">
      <alignment horizontal="left" vertical="center" wrapText="1"/>
    </xf>
    <xf numFmtId="49" fontId="0" fillId="5" borderId="1" xfId="0" applyNumberFormat="1" applyFill="1" applyBorder="1" applyAlignment="1">
      <alignment wrapText="1"/>
    </xf>
    <xf numFmtId="49" fontId="14" fillId="5"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wrapText="1"/>
    </xf>
    <xf numFmtId="0" fontId="9" fillId="6" borderId="0" xfId="0" applyFont="1" applyFill="1" applyAlignment="1">
      <alignment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center" wrapText="1"/>
    </xf>
    <xf numFmtId="0" fontId="10" fillId="0" borderId="1" xfId="0" applyFont="1" applyBorder="1" applyAlignment="1">
      <alignment vertical="center" wrapText="1"/>
    </xf>
    <xf numFmtId="0" fontId="16" fillId="7" borderId="1" xfId="0" applyFont="1" applyFill="1" applyBorder="1" applyAlignment="1">
      <alignment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5" fillId="7" borderId="1" xfId="0" applyFont="1" applyFill="1" applyBorder="1" applyAlignment="1">
      <alignment vertical="center" wrapText="1"/>
    </xf>
    <xf numFmtId="0" fontId="15"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0" xfId="0" applyFont="1" applyAlignment="1">
      <alignment horizontal="left" vertical="center" wrapText="1"/>
    </xf>
    <xf numFmtId="0" fontId="0" fillId="0" borderId="0" xfId="0" applyAlignment="1">
      <alignment wrapText="1"/>
    </xf>
    <xf numFmtId="0" fontId="0" fillId="0" borderId="0" xfId="0" applyAlignment="1">
      <alignment vertical="center"/>
    </xf>
    <xf numFmtId="0" fontId="13" fillId="0" borderId="0" xfId="0" applyFont="1" applyAlignment="1">
      <alignment vertical="center"/>
    </xf>
    <xf numFmtId="0" fontId="19" fillId="0" borderId="0" xfId="0" applyFont="1"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left" vertical="center"/>
    </xf>
    <xf numFmtId="0" fontId="0" fillId="0" borderId="0" xfId="0" applyAlignment="1">
      <alignment horizontal="right" vertical="center"/>
    </xf>
    <xf numFmtId="9" fontId="0" fillId="0" borderId="0" xfId="0" applyNumberFormat="1" applyAlignment="1">
      <alignment horizontal="left" vertical="center" wrapText="1"/>
    </xf>
    <xf numFmtId="0" fontId="0" fillId="0" borderId="0" xfId="0" applyAlignment="1">
      <alignment horizontal="right" vertical="center" wrapText="1"/>
    </xf>
    <xf numFmtId="9" fontId="22" fillId="0" borderId="0" xfId="0" applyNumberFormat="1" applyFont="1" applyAlignment="1">
      <alignment horizontal="left" vertical="center" wrapText="1"/>
    </xf>
    <xf numFmtId="9" fontId="0" fillId="0" borderId="0" xfId="0" applyNumberFormat="1" applyAlignment="1">
      <alignment vertical="center" wrapText="1"/>
    </xf>
    <xf numFmtId="49" fontId="0" fillId="0" borderId="0" xfId="0" applyNumberFormat="1" applyAlignment="1">
      <alignment horizontal="right" vertical="center" wrapText="1"/>
    </xf>
    <xf numFmtId="0" fontId="23" fillId="0" borderId="0" xfId="0" applyFont="1" applyAlignment="1">
      <alignment horizontal="center" vertical="center" wrapText="1"/>
    </xf>
    <xf numFmtId="1" fontId="0" fillId="0" borderId="0" xfId="0" applyNumberFormat="1" applyAlignment="1">
      <alignment horizontal="left" vertical="center" wrapText="1"/>
    </xf>
    <xf numFmtId="49" fontId="22" fillId="0" borderId="0" xfId="0" applyNumberFormat="1" applyFont="1" applyAlignment="1">
      <alignment horizontal="left"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0" fillId="4" borderId="1" xfId="0" applyNumberForma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20" fillId="8" borderId="0" xfId="0" applyFont="1" applyFill="1" applyAlignment="1">
      <alignment horizontal="center" vertical="center"/>
    </xf>
    <xf numFmtId="0" fontId="20" fillId="9" borderId="0" xfId="0" applyFont="1" applyFill="1" applyAlignment="1">
      <alignment horizontal="center" vertical="center"/>
    </xf>
    <xf numFmtId="0" fontId="20" fillId="10" borderId="0" xfId="0" applyFont="1" applyFill="1" applyAlignment="1">
      <alignment horizontal="center" vertical="center" wrapText="1"/>
    </xf>
    <xf numFmtId="0" fontId="20" fillId="10" borderId="0" xfId="0" applyFont="1" applyFill="1" applyAlignment="1">
      <alignment horizontal="center" vertical="center"/>
    </xf>
    <xf numFmtId="9" fontId="0" fillId="0" borderId="0" xfId="0" applyNumberFormat="1" applyFont="1" applyAlignment="1">
      <alignment horizontal="left" vertical="center" wrapText="1"/>
    </xf>
    <xf numFmtId="9" fontId="25" fillId="0" borderId="0" xfId="0" applyNumberFormat="1" applyFont="1" applyAlignment="1">
      <alignment horizontal="left" vertical="center" wrapText="1"/>
    </xf>
  </cellXfs>
  <cellStyles count="2">
    <cellStyle name="Normale" xfId="0" builtinId="0"/>
    <cellStyle name="Normale 2 2" xfId="1" xr:uid="{72626DC8-DE52-49D0-B653-8EEDDA7DC999}"/>
  </cellStyles>
  <dxfs count="105">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numFmt numFmtId="19" formatCode="dd/mm/yyyy"/>
      <alignment horizontal="left" vertical="center" textRotation="0" wrapText="0" indent="0" justifyLastLine="0" shrinkToFit="0" readingOrder="0"/>
    </dxf>
    <dxf>
      <numFmt numFmtId="13" formatCode="0%"/>
      <alignment horizontal="left" vertical="center" textRotation="0" wrapText="1" indent="0" justifyLastLine="0" shrinkToFit="0" readingOrder="0"/>
    </dxf>
    <dxf>
      <font>
        <strike val="0"/>
        <outline val="0"/>
        <shadow val="0"/>
        <u val="none"/>
        <vertAlign val="baseline"/>
        <sz val="14"/>
        <color theme="1"/>
        <name val="Calibri"/>
        <family val="2"/>
        <scheme val="minor"/>
      </font>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numFmt numFmtId="19" formatCode="dd/mm/yyyy"/>
      <alignment horizontal="left" vertical="center" textRotation="0" wrapText="0" indent="0" justifyLastLine="0" shrinkToFit="0" readingOrder="0"/>
    </dxf>
    <dxf>
      <numFmt numFmtId="13" formatCode="0%"/>
      <alignment horizontal="left" vertical="center" textRotation="0" wrapText="1"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3" formatCode="0%"/>
      <alignment horizontal="left" vertical="center" textRotation="0" wrapText="1"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strike val="0"/>
        <outline val="0"/>
        <shadow val="0"/>
        <u val="none"/>
        <vertAlign val="baseline"/>
        <sz val="14"/>
        <color theme="1"/>
        <name val="Calibri"/>
        <family val="2"/>
        <scheme val="minor"/>
      </font>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3" formatCode="0%"/>
      <alignment horizontal="left" vertical="center" textRotation="0" wrapText="1"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9" formatCode="dd/mm/yyyy"/>
      <alignment horizontal="left" vertical="center" textRotation="0" wrapText="0" indent="0" justifyLastLine="0" shrinkToFit="0" readingOrder="0"/>
    </dxf>
    <dxf>
      <alignment horizontal="right" vertical="center" textRotation="0" wrapText="0" indent="0" justifyLastLine="0" shrinkToFit="0" readingOrder="0"/>
    </dxf>
    <dxf>
      <numFmt numFmtId="13" formatCode="0%"/>
      <alignment horizontal="left" vertical="center" textRotation="0" wrapText="1"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center" textRotation="0" wrapText="0" indent="0" justifyLastLine="0" shrinkToFit="0" readingOrder="0"/>
    </dxf>
    <dxf>
      <alignment horizontal="right" vertical="center" textRotation="0" wrapText="0" indent="0" justifyLastLine="0" shrinkToFit="0" readingOrder="0"/>
    </dxf>
    <dxf>
      <font>
        <strike val="0"/>
        <outline val="0"/>
        <shadow val="0"/>
        <u val="none"/>
        <vertAlign val="baseline"/>
        <sz val="8"/>
        <color theme="1"/>
        <name val="Calibri"/>
        <family val="2"/>
        <scheme val="minor"/>
      </font>
      <alignment horizontal="general" vertical="center" textRotation="0" wrapText="1" indent="0" justifyLastLine="0" shrinkToFit="0" readingOrder="0"/>
    </dxf>
    <dxf>
      <font>
        <strike val="0"/>
        <outline val="0"/>
        <shadow val="0"/>
        <u val="none"/>
        <vertAlign val="baseline"/>
        <sz val="8"/>
        <color theme="1"/>
        <name val="Calibri"/>
        <family val="2"/>
        <scheme val="minor"/>
      </font>
      <alignment horizontal="general" vertical="center" textRotation="0" wrapText="1" indent="0" justifyLastLine="0" shrinkToFit="0" readingOrder="0"/>
    </dxf>
    <dxf>
      <font>
        <strike val="0"/>
        <outline val="0"/>
        <shadow val="0"/>
        <u val="none"/>
        <vertAlign val="baseline"/>
        <sz val="8"/>
        <color theme="1"/>
        <name val="Calibri"/>
        <family val="2"/>
        <scheme val="minor"/>
      </font>
      <alignment horizontal="general" vertical="center" textRotation="0" wrapText="1" indent="0" justifyLastLine="0" shrinkToFit="0" readingOrder="0"/>
    </dxf>
    <dxf>
      <font>
        <strike val="0"/>
        <outline val="0"/>
        <shadow val="0"/>
        <u val="none"/>
        <vertAlign val="baseline"/>
        <sz val="8"/>
        <color theme="1"/>
        <name val="Calibri"/>
        <family val="2"/>
        <scheme val="minor"/>
      </font>
      <alignment horizontal="general" vertical="center" textRotation="0" wrapText="1" indent="0" justifyLastLine="0" shrinkToFit="0" readingOrder="0"/>
    </dxf>
    <dxf>
      <font>
        <strike val="0"/>
        <outline val="0"/>
        <shadow val="0"/>
        <u val="none"/>
        <vertAlign val="baseline"/>
        <sz val="8"/>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MI"/>
      <sheetName val="OBIETTIVI PERFORMANCE"/>
      <sheetName val="ALBERO DELLA PERFORMANCE"/>
      <sheetName val="AREA ECONOMICO FINANZIARIA"/>
      <sheetName val="OBIETTIVI COMUNE DI FALERNA-ARE"/>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C2A68F-CCA9-4919-93CF-6A568A4E2161}" name="Tabella5" displayName="Tabella5" ref="A1:F45" totalsRowShown="0" headerRowDxfId="104" dataDxfId="103">
  <autoFilter ref="A1:F45" xr:uid="{42C2A68F-CCA9-4919-93CF-6A568A4E2161}"/>
  <tableColumns count="6">
    <tableColumn id="1" xr3:uid="{D0D46C00-F845-4DB6-BCDB-750FCBD0B1AE}" name="PROGRAMMI" dataDxfId="102"/>
    <tableColumn id="2" xr3:uid="{0E9854E9-D129-4AC2-819A-8726F7D7AFD2}" name="SETTORE" dataDxfId="101"/>
    <tableColumn id="3" xr3:uid="{F54C80A4-491E-4F8D-A5BF-C22F31323ED1}" name="SETTORE2" dataDxfId="100"/>
    <tableColumn id="4" xr3:uid="{A21AEDD5-0875-4826-95AB-26AAF635348F}" name="SETTORE3" dataDxfId="99"/>
    <tableColumn id="5" xr3:uid="{69D35A26-5DD1-4523-8487-A8B05CE33DF1}" name="SETTORE4" dataDxfId="98"/>
    <tableColumn id="6" xr3:uid="{0B32EA85-A67B-4C5F-AEB7-ED652796379B}" name="DUP" dataDxfId="9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E351010-CB2D-4677-BFD8-517AA3C271FD}" name="Tabella68111213" displayName="Tabella68111213" ref="A2:H7" totalsRowCount="1" totalsRowDxfId="30">
  <autoFilter ref="A2:H6" xr:uid="{55E6557F-27E7-437A-A771-07D137841D7F}"/>
  <tableColumns count="8">
    <tableColumn id="1" xr3:uid="{A5FAD9EC-0897-4C8E-AF3E-1287EEB76E8A}" name="N" totalsRowFunction="count" dataDxfId="29" totalsRowDxfId="28"/>
    <tableColumn id="2" xr3:uid="{5BEF1CA9-2581-4069-88AB-9E795159AB37}" name="TITOLO" totalsRowDxfId="27"/>
    <tableColumn id="8" xr3:uid="{73087E20-F77A-4C4A-8180-CE30DE5DBC8C}" name="DESCRIZIONE" totalsRowDxfId="26"/>
    <tableColumn id="3" xr3:uid="{5AF3F691-1427-4AF0-8297-1E5B5F244271}" name="Peso" totalsRowFunction="sum" totalsRowDxfId="25"/>
    <tableColumn id="4" xr3:uid="{D115BE5E-F08E-4352-AAE6-78E265EC3A55}" name="Indicatori di misurazione" totalsRowDxfId="24"/>
    <tableColumn id="5" xr3:uid="{16C62517-D637-48AD-B250-E38FF423C486}" name="Valori attesi" totalsRowDxfId="23"/>
    <tableColumn id="6" xr3:uid="{F0ABD0A7-2475-4BD5-B4D8-04AE2A7E2CFA}" name="Data_x000a_inizio prevista" totalsRowDxfId="22"/>
    <tableColumn id="7" xr3:uid="{2DAD1439-57D4-4F00-924C-A588011515DC}" name="Data_x000a_fine attesa" totalsRowDxfId="2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A17F42-65BF-41CA-AC42-31ECFB5B6904}" name="Tabella3" displayName="Tabella3" ref="A1:G63" totalsRowShown="0">
  <autoFilter ref="A1:G63" xr:uid="{62A17F42-65BF-41CA-AC42-31ECFB5B6904}"/>
  <tableColumns count="7">
    <tableColumn id="1" xr3:uid="{5DE34F28-B979-452D-A975-B840721DFD46}" name="ID"/>
    <tableColumn id="2" xr3:uid="{915796A5-13A9-4737-ADBE-F5CA308AE5D0}" name="OBIETTIVO"/>
    <tableColumn id="3" xr3:uid="{54623548-00F6-4455-89D2-A32C48A2AA82}" name="SETTORE RESPONSABILE"/>
    <tableColumn id="4" xr3:uid="{A24CAED1-6F3A-4C1F-8644-90884D0B5B59}" name="ALTRO SETTORE"/>
    <tableColumn id="5" xr3:uid="{B186AAB6-B726-4D5D-B155-50929B61076D}" name="TIPOLOGIA"/>
    <tableColumn id="6" xr3:uid="{71641C79-660C-4FB5-B85E-33E8126D0786}" name="PROGRAMMA"/>
    <tableColumn id="7" xr3:uid="{07F29CFE-2051-40F1-A476-69FA1384DE61}" name="PES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E6557F-27E7-437A-A771-07D137841D7F}" name="Tabella6" displayName="Tabella6" ref="A2:H5" totalsRowCount="1" totalsRowDxfId="96">
  <autoFilter ref="A2:H4" xr:uid="{55E6557F-27E7-437A-A771-07D137841D7F}"/>
  <tableColumns count="8">
    <tableColumn id="1" xr3:uid="{E56D2B0A-9AF6-4F13-91E9-F9B2F1C3A38F}" name="N" totalsRowFunction="count" dataDxfId="95" totalsRowDxfId="94"/>
    <tableColumn id="2" xr3:uid="{31D8455E-3629-4A51-9E2A-4F96BBE5473E}" name="TITOLO" totalsRowDxfId="93"/>
    <tableColumn id="8" xr3:uid="{18F2B587-2EA5-4F8C-BF99-C1203C977475}" name="DESCRIZIONE" totalsRowDxfId="92"/>
    <tableColumn id="3" xr3:uid="{84E543D8-DEFD-463D-BD09-46E8579635DC}" name="Peso" totalsRowFunction="sum" totalsRowDxfId="91"/>
    <tableColumn id="4" xr3:uid="{CAF5EA2E-66F4-4F51-A56C-7BDE4E1F48B8}" name="Indicatori di misurazione" totalsRowDxfId="90"/>
    <tableColumn id="5" xr3:uid="{85D675D8-2155-4F21-AD5A-03FC9986D2DE}" name="Valori attesi" totalsRowDxfId="89"/>
    <tableColumn id="6" xr3:uid="{ED7A9C70-9192-4E42-B358-9A7856F202E1}" name="Data_x000a_inizio prevista" totalsRowDxfId="88"/>
    <tableColumn id="7" xr3:uid="{0ED4BE21-8D63-4DAF-BC72-C96ECC16F0FD}" name="Data_x000a_fine attesa" totalsRowDxfId="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0ED87D-1A3E-49AC-96C1-DB29F557C9E2}" name="Tabella68" displayName="Tabella68" ref="A2:H7" totalsRowCount="1" totalsRowDxfId="86">
  <autoFilter ref="A2:H6" xr:uid="{55E6557F-27E7-437A-A771-07D137841D7F}"/>
  <tableColumns count="8">
    <tableColumn id="1" xr3:uid="{57E8E0CD-4357-4477-830F-00009DA4C8EE}" name="N" totalsRowFunction="count" dataDxfId="85" totalsRowDxfId="84"/>
    <tableColumn id="2" xr3:uid="{D48CD2E2-0DD4-459C-8371-F43756EB2B64}" name="TITOLO" totalsRowDxfId="83"/>
    <tableColumn id="8" xr3:uid="{6B7BD369-110E-44A8-B05E-10D6D9961AFB}" name="DESCRIZIONE" totalsRowDxfId="82"/>
    <tableColumn id="3" xr3:uid="{ABFAF1A0-FF17-4DF9-B861-2DD1E928655C}" name="Peso" totalsRowFunction="sum" totalsRowDxfId="81"/>
    <tableColumn id="4" xr3:uid="{6F6F72AB-8B31-4BE9-AA1D-BD852181745C}" name="Indicatori di misurazione" totalsRowDxfId="80"/>
    <tableColumn id="5" xr3:uid="{99292104-F854-44F3-95B4-1B92E1DEFA97}" name="Valori attesi" totalsRowDxfId="79"/>
    <tableColumn id="6" xr3:uid="{1C9BBCC1-2D1E-4ABA-97BF-206191BADADF}" name="Data_x000a_inizio prevista" totalsRowDxfId="78"/>
    <tableColumn id="7" xr3:uid="{D42DDA16-312D-4FCD-A30C-1ECEEA9B08D3}" name="Data_x000a_fine attesa" totalsRowDxfId="77"/>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5F3467-2BDD-487D-9BE9-1B24FA46384E}" name="Tabella6811" displayName="Tabella6811" ref="A2:H7" totalsRowCount="1" totalsRowDxfId="76">
  <autoFilter ref="A2:H6" xr:uid="{55E6557F-27E7-437A-A771-07D137841D7F}"/>
  <tableColumns count="8">
    <tableColumn id="1" xr3:uid="{B927CF90-D9D3-49F5-B9E0-860A8B18350A}" name="N" totalsRowFunction="count" dataDxfId="75" totalsRowDxfId="74"/>
    <tableColumn id="2" xr3:uid="{D4A85BF9-C9AD-42F3-8A5D-DB6812330B08}" name="TITOLO" totalsRowDxfId="73"/>
    <tableColumn id="8" xr3:uid="{1EC4BA57-CF33-4E34-AE8B-0442D2FF5EAD}" name="DESCRIZIONE" totalsRowDxfId="72"/>
    <tableColumn id="3" xr3:uid="{61DA3AD0-D092-416A-8F01-7C5A42ABBAF9}" name="Peso" totalsRowFunction="sum" totalsRowDxfId="71"/>
    <tableColumn id="4" xr3:uid="{4A858D1A-5539-4259-A499-DF03109D250E}" name="Indicatori di misurazione" totalsRowDxfId="70"/>
    <tableColumn id="5" xr3:uid="{2D38EA13-9A9A-4789-960D-41A33901D3E4}" name="Valori attesi" dataDxfId="69" totalsRowDxfId="68"/>
    <tableColumn id="6" xr3:uid="{390625C5-6EFC-400F-BB06-25CB1D1AFDAA}" name="Data_x000a_inizio prevista" dataDxfId="67" totalsRowDxfId="66"/>
    <tableColumn id="7" xr3:uid="{009FF556-9802-4E1C-8F78-845207C4A4FB}" name="Data_x000a_fine attesa" dataDxfId="65" totalsRowDxfId="64"/>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D59268B-42B7-4D24-8FA3-6C1E53B29784}" name="Tabella681112" displayName="Tabella681112" ref="A2:H7" totalsRowCount="1" totalsRowDxfId="63">
  <autoFilter ref="A2:H6" xr:uid="{55E6557F-27E7-437A-A771-07D137841D7F}"/>
  <tableColumns count="8">
    <tableColumn id="1" xr3:uid="{584686A0-F6AA-4E7E-A45E-323501B1990E}" name="N" totalsRowFunction="count" dataDxfId="62" totalsRowDxfId="61"/>
    <tableColumn id="2" xr3:uid="{32720194-3787-4990-B482-929E99937C94}" name="TITOLO" totalsRowDxfId="60"/>
    <tableColumn id="8" xr3:uid="{D9E2FAA1-AA67-4CF9-8AA9-3F64E2EE2A9A}" name="DESCRIZIONE" totalsRowDxfId="59"/>
    <tableColumn id="3" xr3:uid="{1671C758-ED28-4F0E-B9E1-D57F7FDE2A8C}" name="Peso" totalsRowFunction="sum" totalsRowDxfId="58"/>
    <tableColumn id="4" xr3:uid="{1B03F51D-D267-4080-B692-3CFE2E908E04}" name="Indicatori di misurazione" totalsRowDxfId="57"/>
    <tableColumn id="5" xr3:uid="{45A4F7F5-4570-472B-AF94-119C437E4AD3}" name="Valori attesi" dataDxfId="56" totalsRowDxfId="55"/>
    <tableColumn id="6" xr3:uid="{5B0B9846-E2DD-4ADD-BEC0-B94219B80610}" name="Data_x000a_inizio prevista" dataDxfId="54" totalsRowDxfId="53"/>
    <tableColumn id="7" xr3:uid="{84757778-8EE7-4A24-A7AD-1C90C1349FBA}" name="Data_x000a_fine attesa" dataDxfId="52" totalsRowDxfId="51"/>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09B026-D82D-4AD7-9FE0-A8F31E857625}" name="Tabella68102" displayName="Tabella68102" ref="A2:H7" totalsRowCount="1" totalsRowDxfId="50">
  <autoFilter ref="A2:H6" xr:uid="{55E6557F-27E7-437A-A771-07D137841D7F}"/>
  <tableColumns count="8">
    <tableColumn id="1" xr3:uid="{1E028AEB-08EA-4414-8AE3-C74298901D7B}" name="N" totalsRowFunction="count" dataDxfId="49" totalsRowDxfId="48"/>
    <tableColumn id="2" xr3:uid="{257C02E6-D713-4EF4-8F7E-12EDCCC08369}" name="TITOLO" dataDxfId="47" totalsRowDxfId="46"/>
    <tableColumn id="8" xr3:uid="{BE2A8606-1882-44A5-96C8-98BE85D7163A}" name="DESCRIZIONE" totalsRowDxfId="45"/>
    <tableColumn id="3" xr3:uid="{CD41080D-259B-4B30-892B-85B3464D4453}" name="Peso" totalsRowFunction="sum" totalsRowDxfId="44"/>
    <tableColumn id="4" xr3:uid="{CDD7C14C-6848-4805-8265-FCFFFED5E264}" name="Indicatori di misurazione" totalsRowDxfId="43"/>
    <tableColumn id="5" xr3:uid="{A8C82E28-C397-4C66-9FD8-8A9BBD146981}" name="Valori attesi" dataDxfId="42" totalsRowDxfId="41"/>
    <tableColumn id="6" xr3:uid="{5970741A-3824-4B8E-98EC-7513739B6054}" name="Data_x000a_inizio prevista" dataDxfId="40" totalsRowDxfId="39"/>
    <tableColumn id="7" xr3:uid="{23F28C92-1B97-4DCA-AEF2-56EE367D6C7B}" name="Data_x000a_fine attesa" dataDxfId="38" totalsRowDxfId="37"/>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856DCA-582D-4E88-B4F3-A82A199B9A03}" name="Tabella6810" displayName="Tabella6810" ref="A2:H7" totalsRowCount="1" totalsRowDxfId="36">
  <autoFilter ref="A2:H6" xr:uid="{55E6557F-27E7-437A-A771-07D137841D7F}"/>
  <tableColumns count="8">
    <tableColumn id="1" xr3:uid="{B5FAF296-FAD5-4412-8FA9-C61FE622F0AD}" name="N" totalsRowFunction="count" dataDxfId="12" totalsRowDxfId="7"/>
    <tableColumn id="2" xr3:uid="{8BBDAACF-3BCF-4EE4-A501-D2295B51C9E4}" name="TITOLO" dataDxfId="11" totalsRowDxfId="6"/>
    <tableColumn id="8" xr3:uid="{156AC190-513F-4496-9B51-5146499E3EEC}" name="DESCRIZIONE" totalsRowDxfId="5"/>
    <tableColumn id="3" xr3:uid="{9F75F812-A220-4A9E-9B9B-C057C5539E35}" name="Peso" totalsRowFunction="sum" totalsRowDxfId="4"/>
    <tableColumn id="4" xr3:uid="{15AA28D5-67A8-4424-A6A6-698B493BED73}" name="Indicatori di misurazione" totalsRowDxfId="3"/>
    <tableColumn id="5" xr3:uid="{8C687FF0-7631-422A-B54E-3CD1BBB8FF4B}" name="Valori attesi" dataDxfId="10" totalsRowDxfId="2"/>
    <tableColumn id="6" xr3:uid="{78AB5323-E829-46C4-9C73-BE1B1617DB61}" name="Data_x000a_inizio prevista" dataDxfId="9" totalsRowDxfId="1"/>
    <tableColumn id="7" xr3:uid="{70ABC463-F822-45C1-AE9A-6055C1FB1A36}" name="Data_x000a_fine attesa" dataDxfId="8" totalsRowDxfId="0"/>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7A6D23-F878-4C31-BFA9-C582770403AE}" name="Tabella6811123" displayName="Tabella6811123" ref="A2:H6" totalsRowCount="1" totalsRowDxfId="35">
  <autoFilter ref="A2:H5" xr:uid="{55E6557F-27E7-437A-A771-07D137841D7F}"/>
  <tableColumns count="8">
    <tableColumn id="1" xr3:uid="{A897CC39-355E-4CB3-AA97-12AAA84A8AE5}" name="N" totalsRowFunction="count" dataDxfId="34" totalsRowDxfId="20"/>
    <tableColumn id="2" xr3:uid="{4497B878-6BB3-4170-87BE-0E80EF14DE57}" name="TITOLO" totalsRowDxfId="19"/>
    <tableColumn id="8" xr3:uid="{399CF81F-D8D2-4681-9240-9093D8BF2330}" name="DESCRIZIONE" totalsRowDxfId="18"/>
    <tableColumn id="3" xr3:uid="{E8E83608-3B86-4D24-9820-5A265DAF56C6}" name="Peso" totalsRowFunction="sum" totalsRowDxfId="17"/>
    <tableColumn id="4" xr3:uid="{2BD7C03D-BEA3-4E5A-BD20-A8015B345215}" name="Indicatori di misurazione" totalsRowDxfId="16"/>
    <tableColumn id="5" xr3:uid="{90C5EFC8-F5A1-4C34-9996-8D28DF29D234}" name="Valori attesi" dataDxfId="33" totalsRowDxfId="15"/>
    <tableColumn id="6" xr3:uid="{65CD3E88-999C-4A16-ABCE-5D2A233C41D7}" name="Data_x000a_inizio prevista" dataDxfId="32" totalsRowDxfId="14"/>
    <tableColumn id="7" xr3:uid="{C9301F25-3104-4823-B755-9CD19C9E61BD}" name="Data_x000a_fine attesa" dataDxfId="31" totalsRowDxfId="1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82AF9-7DC4-453B-8FAF-AD38B60AA2D3}">
  <sheetPr codeName="Foglio2"/>
  <dimension ref="A1:H45"/>
  <sheetViews>
    <sheetView topLeftCell="A6" workbookViewId="0">
      <selection activeCell="A19" sqref="A19"/>
    </sheetView>
  </sheetViews>
  <sheetFormatPr defaultRowHeight="14.4" x14ac:dyDescent="0.3"/>
  <cols>
    <col min="1" max="1" width="48.21875" customWidth="1"/>
    <col min="2" max="6" width="25.77734375" style="21" customWidth="1"/>
  </cols>
  <sheetData>
    <row r="1" spans="1:8" ht="30" customHeight="1" x14ac:dyDescent="0.3">
      <c r="A1" s="1" t="s">
        <v>45</v>
      </c>
      <c r="B1" s="20" t="s">
        <v>7</v>
      </c>
      <c r="C1" s="20" t="s">
        <v>46</v>
      </c>
      <c r="D1" s="20" t="s">
        <v>47</v>
      </c>
      <c r="E1" s="20" t="s">
        <v>48</v>
      </c>
      <c r="F1" s="20" t="s">
        <v>119</v>
      </c>
    </row>
    <row r="2" spans="1:8" ht="30" customHeight="1" x14ac:dyDescent="0.3">
      <c r="A2" s="1" t="s">
        <v>8</v>
      </c>
      <c r="B2" s="20" t="s">
        <v>128</v>
      </c>
      <c r="C2" s="20"/>
      <c r="D2" s="20"/>
      <c r="E2" s="20"/>
      <c r="F2" s="20" t="s">
        <v>120</v>
      </c>
      <c r="H2" t="s">
        <v>130</v>
      </c>
    </row>
    <row r="3" spans="1:8" ht="30" customHeight="1" x14ac:dyDescent="0.3">
      <c r="A3" s="1" t="s">
        <v>9</v>
      </c>
      <c r="B3" s="20" t="s">
        <v>128</v>
      </c>
      <c r="C3" s="20"/>
      <c r="D3" s="20"/>
      <c r="E3" s="20"/>
      <c r="F3" s="20" t="s">
        <v>120</v>
      </c>
    </row>
    <row r="4" spans="1:8" ht="30" customHeight="1" x14ac:dyDescent="0.3">
      <c r="A4" s="1" t="s">
        <v>10</v>
      </c>
      <c r="B4" s="20" t="s">
        <v>113</v>
      </c>
      <c r="C4" s="20"/>
      <c r="D4" s="20"/>
      <c r="E4" s="20"/>
      <c r="F4" s="20"/>
    </row>
    <row r="5" spans="1:8" ht="30" customHeight="1" x14ac:dyDescent="0.3">
      <c r="A5" s="1" t="s">
        <v>11</v>
      </c>
      <c r="B5" s="20" t="s">
        <v>114</v>
      </c>
      <c r="C5" s="20"/>
      <c r="D5" s="20"/>
      <c r="E5" s="20"/>
      <c r="F5" s="20" t="s">
        <v>120</v>
      </c>
    </row>
    <row r="6" spans="1:8" ht="30" customHeight="1" x14ac:dyDescent="0.3">
      <c r="A6" s="1" t="s">
        <v>12</v>
      </c>
      <c r="B6" s="20" t="s">
        <v>129</v>
      </c>
      <c r="C6" s="20" t="s">
        <v>113</v>
      </c>
      <c r="D6" s="20" t="s">
        <v>117</v>
      </c>
      <c r="E6" s="20"/>
      <c r="F6" s="20" t="s">
        <v>120</v>
      </c>
    </row>
    <row r="7" spans="1:8" ht="30" customHeight="1" x14ac:dyDescent="0.3">
      <c r="A7" s="1" t="s">
        <v>13</v>
      </c>
      <c r="B7" s="20" t="s">
        <v>116</v>
      </c>
      <c r="C7" s="20" t="s">
        <v>129</v>
      </c>
      <c r="D7" s="20" t="s">
        <v>117</v>
      </c>
      <c r="E7" s="20"/>
      <c r="F7" s="20" t="s">
        <v>120</v>
      </c>
    </row>
    <row r="8" spans="1:8" ht="30" customHeight="1" x14ac:dyDescent="0.3">
      <c r="A8" s="1" t="s">
        <v>14</v>
      </c>
      <c r="B8" s="20" t="s">
        <v>128</v>
      </c>
      <c r="C8" s="20"/>
      <c r="D8" s="20"/>
      <c r="E8" s="20"/>
      <c r="F8" s="20" t="s">
        <v>120</v>
      </c>
    </row>
    <row r="9" spans="1:8" ht="30" customHeight="1" x14ac:dyDescent="0.3">
      <c r="A9" s="1" t="s">
        <v>15</v>
      </c>
      <c r="B9" s="20" t="s">
        <v>128</v>
      </c>
      <c r="C9" s="20"/>
      <c r="D9" s="20"/>
      <c r="E9" s="20"/>
      <c r="F9" s="20" t="s">
        <v>120</v>
      </c>
    </row>
    <row r="10" spans="1:8" ht="30" customHeight="1" x14ac:dyDescent="0.3">
      <c r="A10" s="1" t="s">
        <v>16</v>
      </c>
      <c r="B10" s="20" t="s">
        <v>128</v>
      </c>
      <c r="C10" s="20"/>
      <c r="D10" s="20"/>
      <c r="E10" s="20"/>
      <c r="F10" s="20" t="s">
        <v>120</v>
      </c>
    </row>
    <row r="11" spans="1:8" ht="30" customHeight="1" x14ac:dyDescent="0.3">
      <c r="A11" s="1" t="s">
        <v>121</v>
      </c>
      <c r="B11" s="20" t="s">
        <v>112</v>
      </c>
      <c r="C11" s="20"/>
      <c r="D11" s="20"/>
      <c r="E11" s="20"/>
      <c r="F11" s="20" t="s">
        <v>120</v>
      </c>
    </row>
    <row r="12" spans="1:8" ht="30" customHeight="1" x14ac:dyDescent="0.3">
      <c r="A12" s="1" t="s">
        <v>17</v>
      </c>
      <c r="B12" s="20" t="s">
        <v>112</v>
      </c>
      <c r="C12" s="20"/>
      <c r="D12" s="20"/>
      <c r="E12" s="20"/>
      <c r="F12" s="20" t="s">
        <v>120</v>
      </c>
    </row>
    <row r="13" spans="1:8" ht="30" customHeight="1" x14ac:dyDescent="0.3">
      <c r="A13" s="1" t="s">
        <v>18</v>
      </c>
      <c r="B13" s="20" t="s">
        <v>118</v>
      </c>
      <c r="C13" s="20"/>
      <c r="D13" s="20"/>
      <c r="E13" s="20"/>
      <c r="F13" s="20" t="s">
        <v>120</v>
      </c>
    </row>
    <row r="14" spans="1:8" s="24" customFormat="1" ht="30" customHeight="1" x14ac:dyDescent="0.3">
      <c r="A14" s="22" t="s">
        <v>122</v>
      </c>
      <c r="B14" s="23"/>
      <c r="C14" s="23"/>
      <c r="D14" s="23"/>
      <c r="E14" s="23"/>
      <c r="F14" s="23" t="s">
        <v>124</v>
      </c>
    </row>
    <row r="15" spans="1:8" ht="30" customHeight="1" x14ac:dyDescent="0.3">
      <c r="A15" s="1" t="s">
        <v>19</v>
      </c>
      <c r="B15" s="20" t="s">
        <v>115</v>
      </c>
      <c r="C15" s="20" t="s">
        <v>117</v>
      </c>
      <c r="D15" s="20"/>
      <c r="E15" s="20"/>
      <c r="F15" s="20" t="s">
        <v>120</v>
      </c>
    </row>
    <row r="16" spans="1:8" ht="30" customHeight="1" x14ac:dyDescent="0.3">
      <c r="A16" s="1" t="s">
        <v>20</v>
      </c>
      <c r="B16" s="20" t="s">
        <v>115</v>
      </c>
      <c r="C16" s="20" t="s">
        <v>117</v>
      </c>
      <c r="D16" s="20"/>
      <c r="E16" s="20"/>
      <c r="F16" s="20" t="s">
        <v>120</v>
      </c>
    </row>
    <row r="17" spans="1:7" ht="30" customHeight="1" x14ac:dyDescent="0.3">
      <c r="A17" s="1" t="s">
        <v>21</v>
      </c>
      <c r="B17" s="20" t="s">
        <v>115</v>
      </c>
      <c r="C17" s="20"/>
      <c r="D17" s="20"/>
      <c r="E17" s="20"/>
      <c r="F17" s="20" t="s">
        <v>120</v>
      </c>
      <c r="G17" t="s">
        <v>125</v>
      </c>
    </row>
    <row r="18" spans="1:7" ht="30" customHeight="1" x14ac:dyDescent="0.3">
      <c r="A18" s="1" t="s">
        <v>22</v>
      </c>
      <c r="B18" s="20" t="s">
        <v>115</v>
      </c>
      <c r="C18" s="20"/>
      <c r="D18" s="20"/>
      <c r="E18" s="20"/>
      <c r="F18" s="20" t="s">
        <v>124</v>
      </c>
    </row>
    <row r="19" spans="1:7" ht="30" customHeight="1" x14ac:dyDescent="0.3">
      <c r="A19" s="1" t="s">
        <v>169</v>
      </c>
      <c r="B19" s="20" t="s">
        <v>115</v>
      </c>
      <c r="C19" s="20"/>
      <c r="D19" s="20"/>
      <c r="E19" s="20"/>
      <c r="F19" s="20" t="s">
        <v>120</v>
      </c>
    </row>
    <row r="20" spans="1:7" ht="30" customHeight="1" x14ac:dyDescent="0.3">
      <c r="A20" s="1" t="s">
        <v>23</v>
      </c>
      <c r="B20" s="20" t="s">
        <v>115</v>
      </c>
      <c r="C20" s="20"/>
      <c r="D20" s="20"/>
      <c r="E20" s="20"/>
      <c r="F20" s="20" t="s">
        <v>120</v>
      </c>
    </row>
    <row r="21" spans="1:7" ht="30" customHeight="1" x14ac:dyDescent="0.3">
      <c r="A21" s="1" t="s">
        <v>123</v>
      </c>
      <c r="B21" s="20" t="s">
        <v>115</v>
      </c>
      <c r="C21" s="20"/>
      <c r="D21" s="20"/>
      <c r="E21" s="20"/>
      <c r="F21" s="20" t="s">
        <v>120</v>
      </c>
    </row>
    <row r="22" spans="1:7" s="24" customFormat="1" ht="30" customHeight="1" x14ac:dyDescent="0.3">
      <c r="A22" s="22" t="s">
        <v>24</v>
      </c>
      <c r="B22" s="23"/>
      <c r="C22" s="23"/>
      <c r="D22" s="23"/>
      <c r="E22" s="23"/>
      <c r="F22" s="23" t="s">
        <v>124</v>
      </c>
    </row>
    <row r="23" spans="1:7" ht="30" customHeight="1" x14ac:dyDescent="0.3">
      <c r="A23" s="1" t="s">
        <v>25</v>
      </c>
      <c r="B23" s="20" t="s">
        <v>129</v>
      </c>
      <c r="C23" s="20"/>
      <c r="D23" s="20"/>
      <c r="E23" s="20"/>
      <c r="F23" s="20" t="s">
        <v>120</v>
      </c>
    </row>
    <row r="24" spans="1:7" ht="30" customHeight="1" x14ac:dyDescent="0.3">
      <c r="A24" s="1" t="s">
        <v>26</v>
      </c>
      <c r="B24" s="20" t="s">
        <v>129</v>
      </c>
      <c r="C24" s="20" t="s">
        <v>117</v>
      </c>
      <c r="D24" s="20"/>
      <c r="E24" s="20"/>
      <c r="F24" s="20" t="s">
        <v>120</v>
      </c>
    </row>
    <row r="25" spans="1:7" ht="30" customHeight="1" x14ac:dyDescent="0.3">
      <c r="A25" s="1" t="s">
        <v>27</v>
      </c>
      <c r="B25" s="20"/>
      <c r="C25" s="20"/>
      <c r="D25" s="20"/>
      <c r="E25" s="20"/>
      <c r="F25" s="20"/>
    </row>
    <row r="26" spans="1:7" ht="30" customHeight="1" x14ac:dyDescent="0.3">
      <c r="A26" s="1" t="s">
        <v>28</v>
      </c>
      <c r="B26" s="20" t="s">
        <v>117</v>
      </c>
      <c r="C26" s="20"/>
      <c r="D26" s="20"/>
      <c r="E26" s="20"/>
      <c r="F26" s="20" t="s">
        <v>120</v>
      </c>
    </row>
    <row r="27" spans="1:7" ht="30" customHeight="1" x14ac:dyDescent="0.3">
      <c r="A27" s="1" t="s">
        <v>29</v>
      </c>
      <c r="B27" s="20" t="s">
        <v>117</v>
      </c>
      <c r="C27" s="20"/>
      <c r="D27" s="20"/>
      <c r="E27" s="20"/>
      <c r="F27" s="20" t="s">
        <v>120</v>
      </c>
    </row>
    <row r="28" spans="1:7" ht="30" customHeight="1" x14ac:dyDescent="0.3">
      <c r="A28" s="1" t="s">
        <v>30</v>
      </c>
      <c r="B28" s="20" t="s">
        <v>114</v>
      </c>
      <c r="C28" s="20" t="s">
        <v>113</v>
      </c>
      <c r="D28" s="20" t="s">
        <v>117</v>
      </c>
      <c r="E28" s="20"/>
      <c r="F28" s="20" t="s">
        <v>120</v>
      </c>
    </row>
    <row r="29" spans="1:7" s="24" customFormat="1" ht="30" customHeight="1" x14ac:dyDescent="0.3">
      <c r="A29" s="22" t="s">
        <v>31</v>
      </c>
      <c r="B29" s="23"/>
      <c r="C29" s="23"/>
      <c r="D29" s="23"/>
      <c r="E29" s="23"/>
      <c r="F29" s="23" t="s">
        <v>126</v>
      </c>
    </row>
    <row r="30" spans="1:7" ht="30" customHeight="1" x14ac:dyDescent="0.3">
      <c r="A30" s="1" t="s">
        <v>32</v>
      </c>
      <c r="B30" s="20" t="s">
        <v>117</v>
      </c>
      <c r="C30" s="20" t="s">
        <v>118</v>
      </c>
      <c r="D30" s="20"/>
      <c r="E30" s="20"/>
      <c r="F30" s="20" t="s">
        <v>120</v>
      </c>
    </row>
    <row r="31" spans="1:7" ht="30" customHeight="1" x14ac:dyDescent="0.3">
      <c r="A31" s="1" t="s">
        <v>33</v>
      </c>
      <c r="B31" s="20" t="s">
        <v>118</v>
      </c>
      <c r="C31" s="20"/>
      <c r="D31" s="20"/>
      <c r="E31" s="20"/>
      <c r="F31" s="20" t="s">
        <v>120</v>
      </c>
    </row>
    <row r="32" spans="1:7" s="24" customFormat="1" ht="30" customHeight="1" x14ac:dyDescent="0.3">
      <c r="A32" s="22" t="s">
        <v>34</v>
      </c>
      <c r="B32" s="23"/>
      <c r="C32" s="23"/>
      <c r="D32" s="23"/>
      <c r="E32" s="23"/>
      <c r="F32" s="23" t="s">
        <v>126</v>
      </c>
    </row>
    <row r="33" spans="1:6" ht="30" customHeight="1" x14ac:dyDescent="0.3">
      <c r="A33" s="1" t="s">
        <v>35</v>
      </c>
      <c r="B33" s="20" t="s">
        <v>115</v>
      </c>
      <c r="C33" s="20"/>
      <c r="D33" s="20"/>
      <c r="E33" s="20"/>
      <c r="F33" s="20" t="s">
        <v>120</v>
      </c>
    </row>
    <row r="34" spans="1:6" ht="30" customHeight="1" x14ac:dyDescent="0.3">
      <c r="A34" s="1" t="s">
        <v>36</v>
      </c>
      <c r="B34" s="20" t="s">
        <v>115</v>
      </c>
      <c r="C34" s="20"/>
      <c r="D34" s="20"/>
      <c r="E34" s="20"/>
      <c r="F34" s="20" t="s">
        <v>120</v>
      </c>
    </row>
    <row r="35" spans="1:6" s="24" customFormat="1" ht="30" customHeight="1" x14ac:dyDescent="0.3">
      <c r="A35" s="22" t="s">
        <v>37</v>
      </c>
      <c r="B35" s="23"/>
      <c r="C35" s="23"/>
      <c r="D35" s="23"/>
      <c r="E35" s="23"/>
      <c r="F35" s="23" t="s">
        <v>126</v>
      </c>
    </row>
    <row r="36" spans="1:6" ht="30" customHeight="1" x14ac:dyDescent="0.3">
      <c r="A36" s="1" t="s">
        <v>38</v>
      </c>
      <c r="B36" s="20" t="s">
        <v>115</v>
      </c>
      <c r="C36" s="20"/>
      <c r="D36" s="20"/>
      <c r="E36" s="20"/>
      <c r="F36" s="20" t="s">
        <v>120</v>
      </c>
    </row>
    <row r="37" spans="1:6" ht="30" customHeight="1" x14ac:dyDescent="0.3">
      <c r="A37" s="1" t="s">
        <v>110</v>
      </c>
      <c r="B37" s="20" t="s">
        <v>115</v>
      </c>
      <c r="C37" s="20"/>
      <c r="D37" s="20"/>
      <c r="E37" s="20"/>
      <c r="F37" s="20" t="s">
        <v>120</v>
      </c>
    </row>
    <row r="38" spans="1:6" s="24" customFormat="1" ht="30" customHeight="1" x14ac:dyDescent="0.3">
      <c r="A38" s="22" t="s">
        <v>109</v>
      </c>
      <c r="B38" s="23"/>
      <c r="C38" s="23"/>
      <c r="D38" s="23"/>
      <c r="E38" s="23"/>
      <c r="F38" s="23" t="s">
        <v>126</v>
      </c>
    </row>
    <row r="39" spans="1:6" ht="30" customHeight="1" x14ac:dyDescent="0.3">
      <c r="A39" s="1" t="s">
        <v>39</v>
      </c>
      <c r="B39" s="20" t="s">
        <v>115</v>
      </c>
      <c r="C39" s="20"/>
      <c r="D39" s="20"/>
      <c r="E39" s="20"/>
      <c r="F39" s="20" t="s">
        <v>120</v>
      </c>
    </row>
    <row r="40" spans="1:6" s="24" customFormat="1" ht="30" customHeight="1" x14ac:dyDescent="0.3">
      <c r="A40" s="22" t="s">
        <v>111</v>
      </c>
      <c r="B40" s="23"/>
      <c r="C40" s="23"/>
      <c r="D40" s="23"/>
      <c r="E40" s="23"/>
      <c r="F40" s="23" t="s">
        <v>126</v>
      </c>
    </row>
    <row r="41" spans="1:6" s="24" customFormat="1" ht="30" customHeight="1" x14ac:dyDescent="0.3">
      <c r="A41" s="22" t="s">
        <v>40</v>
      </c>
      <c r="B41" s="23"/>
      <c r="C41" s="23"/>
      <c r="D41" s="23"/>
      <c r="E41" s="23"/>
      <c r="F41" s="23" t="s">
        <v>127</v>
      </c>
    </row>
    <row r="42" spans="1:6" s="24" customFormat="1" ht="30" customHeight="1" x14ac:dyDescent="0.3">
      <c r="A42" s="22" t="s">
        <v>41</v>
      </c>
      <c r="B42" s="23"/>
      <c r="C42" s="23"/>
      <c r="D42" s="23"/>
      <c r="E42" s="23"/>
      <c r="F42" s="23" t="s">
        <v>126</v>
      </c>
    </row>
    <row r="43" spans="1:6" s="24" customFormat="1" ht="30" customHeight="1" x14ac:dyDescent="0.3">
      <c r="A43" s="22" t="s">
        <v>42</v>
      </c>
      <c r="B43" s="23"/>
      <c r="C43" s="23"/>
      <c r="D43" s="23"/>
      <c r="E43" s="23"/>
      <c r="F43" s="23" t="s">
        <v>126</v>
      </c>
    </row>
    <row r="44" spans="1:6" s="24" customFormat="1" ht="30" customHeight="1" x14ac:dyDescent="0.3">
      <c r="A44" s="22" t="s">
        <v>43</v>
      </c>
      <c r="B44" s="23"/>
      <c r="C44" s="23"/>
      <c r="D44" s="23"/>
      <c r="E44" s="23"/>
      <c r="F44" s="23" t="s">
        <v>124</v>
      </c>
    </row>
    <row r="45" spans="1:6" s="24" customFormat="1" ht="30" customHeight="1" x14ac:dyDescent="0.3">
      <c r="A45" s="22" t="s">
        <v>44</v>
      </c>
      <c r="B45" s="23"/>
      <c r="C45" s="23"/>
      <c r="D45" s="23"/>
      <c r="E45" s="23"/>
      <c r="F45" s="23" t="s">
        <v>126</v>
      </c>
    </row>
  </sheetData>
  <dataValidations count="1">
    <dataValidation type="list" allowBlank="1" showInputMessage="1" showErrorMessage="1" sqref="B2:E45" xr:uid="{58423571-06E3-4FC9-9561-4E39DB011A77}">
      <formula1>#REF!</formula1>
    </dataValidation>
  </dataValidation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819D-3608-4A90-B46D-28C95B4A9BE5}">
  <sheetPr>
    <pageSetUpPr fitToPage="1"/>
  </sheetPr>
  <dimension ref="A1:H6"/>
  <sheetViews>
    <sheetView zoomScaleNormal="100" zoomScaleSheetLayoutView="85" workbookViewId="0">
      <selection sqref="A1:H1"/>
    </sheetView>
  </sheetViews>
  <sheetFormatPr defaultRowHeight="14.4" x14ac:dyDescent="0.3"/>
  <cols>
    <col min="1" max="1" width="6.5546875" style="48" customWidth="1"/>
    <col min="2" max="2" width="20.5546875" customWidth="1"/>
    <col min="3" max="3" width="62" customWidth="1"/>
    <col min="4" max="4" width="11.21875" customWidth="1"/>
    <col min="5" max="5" width="28.33203125" customWidth="1"/>
    <col min="6" max="6" width="19.21875" customWidth="1"/>
    <col min="7" max="7" width="11.44140625" customWidth="1"/>
    <col min="8" max="8" width="11.77734375" customWidth="1"/>
  </cols>
  <sheetData>
    <row r="1" spans="1:8" ht="48" customHeight="1" x14ac:dyDescent="0.3">
      <c r="A1" s="70" t="s">
        <v>292</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199.95" customHeight="1" x14ac:dyDescent="0.3">
      <c r="A3" s="49">
        <v>1</v>
      </c>
      <c r="B3" s="50" t="s">
        <v>282</v>
      </c>
      <c r="C3" s="51" t="s">
        <v>291</v>
      </c>
      <c r="D3" s="2">
        <v>40</v>
      </c>
      <c r="E3" s="55" t="s">
        <v>285</v>
      </c>
      <c r="F3" s="72" t="s">
        <v>286</v>
      </c>
      <c r="G3" s="52">
        <v>45292</v>
      </c>
      <c r="H3" s="52">
        <v>45657</v>
      </c>
    </row>
    <row r="4" spans="1:8" ht="199.95" customHeight="1" x14ac:dyDescent="0.3">
      <c r="A4" s="49">
        <v>2</v>
      </c>
      <c r="B4" s="50" t="s">
        <v>274</v>
      </c>
      <c r="C4" s="51" t="s">
        <v>287</v>
      </c>
      <c r="D4" s="2">
        <v>20</v>
      </c>
      <c r="E4" s="55" t="s">
        <v>283</v>
      </c>
      <c r="F4" s="54" t="s">
        <v>284</v>
      </c>
      <c r="G4" s="52">
        <v>45292</v>
      </c>
      <c r="H4" s="52">
        <v>45657</v>
      </c>
    </row>
    <row r="5" spans="1:8" ht="199.95" customHeight="1" x14ac:dyDescent="0.3">
      <c r="A5" s="49">
        <v>3</v>
      </c>
      <c r="B5" s="50" t="s">
        <v>288</v>
      </c>
      <c r="C5" s="51" t="s">
        <v>290</v>
      </c>
      <c r="D5" s="2">
        <v>40</v>
      </c>
      <c r="E5" s="58" t="s">
        <v>289</v>
      </c>
      <c r="F5" s="72">
        <v>1</v>
      </c>
      <c r="G5" s="52">
        <v>45292</v>
      </c>
      <c r="H5" s="52">
        <v>45657</v>
      </c>
    </row>
    <row r="6" spans="1:8" s="53" customFormat="1" ht="38.4" customHeight="1" x14ac:dyDescent="0.3">
      <c r="A6" s="53">
        <f>SUBTOTAL(103,Tabella6811123[N])</f>
        <v>3</v>
      </c>
      <c r="D6" s="53">
        <f>SUBTOTAL(109,Tabella6811123[Peso])</f>
        <v>100</v>
      </c>
    </row>
  </sheetData>
  <mergeCells count="1">
    <mergeCell ref="A1:H1"/>
  </mergeCells>
  <pageMargins left="0.7" right="0.7" top="0.75" bottom="0.75" header="0.3" footer="0.3"/>
  <pageSetup paperSize="9" scale="67" fitToWidth="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D1CB-AA59-459B-B143-FAF14583386E}">
  <sheetPr codeName="Foglio11">
    <pageSetUpPr fitToPage="1"/>
  </sheetPr>
  <dimension ref="A1:H7"/>
  <sheetViews>
    <sheetView zoomScale="85" zoomScaleNormal="85" zoomScaleSheetLayoutView="85" workbookViewId="0">
      <selection activeCell="C5" sqref="C5"/>
    </sheetView>
  </sheetViews>
  <sheetFormatPr defaultRowHeight="14.4" x14ac:dyDescent="0.3"/>
  <cols>
    <col min="1" max="1" width="6.5546875" style="48" customWidth="1"/>
    <col min="2" max="2" width="21.33203125" customWidth="1"/>
    <col min="3" max="3" width="62" customWidth="1"/>
    <col min="4" max="4" width="11.21875" customWidth="1"/>
    <col min="5" max="5" width="28.33203125" customWidth="1"/>
    <col min="6" max="6" width="12.21875" customWidth="1"/>
    <col min="7" max="7" width="11.44140625" customWidth="1"/>
    <col min="8" max="8" width="11.77734375" customWidth="1"/>
  </cols>
  <sheetData>
    <row r="1" spans="1:8" ht="48" customHeight="1" x14ac:dyDescent="0.3">
      <c r="A1" s="70" t="s">
        <v>217</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199.95" customHeight="1" x14ac:dyDescent="0.3">
      <c r="A3" s="49">
        <v>1</v>
      </c>
      <c r="B3" s="50" t="s">
        <v>221</v>
      </c>
      <c r="C3" s="51" t="s">
        <v>224</v>
      </c>
      <c r="D3" s="2">
        <v>30</v>
      </c>
      <c r="E3" s="51" t="s">
        <v>222</v>
      </c>
      <c r="F3" s="61">
        <v>2</v>
      </c>
      <c r="G3" s="52">
        <v>45292</v>
      </c>
      <c r="H3" s="52">
        <v>45657</v>
      </c>
    </row>
    <row r="4" spans="1:8" ht="132" customHeight="1" x14ac:dyDescent="0.3">
      <c r="A4" s="49">
        <v>2</v>
      </c>
      <c r="B4" s="50" t="s">
        <v>218</v>
      </c>
      <c r="C4" s="51" t="s">
        <v>219</v>
      </c>
      <c r="D4" s="2">
        <v>25</v>
      </c>
      <c r="E4" s="51" t="s">
        <v>220</v>
      </c>
      <c r="F4" s="54">
        <v>1</v>
      </c>
      <c r="G4" s="52">
        <v>45292</v>
      </c>
      <c r="H4" s="52">
        <v>45657</v>
      </c>
    </row>
    <row r="5" spans="1:8" ht="199.95" customHeight="1" x14ac:dyDescent="0.3">
      <c r="A5" s="49">
        <v>3</v>
      </c>
      <c r="B5" s="50" t="s">
        <v>155</v>
      </c>
      <c r="C5" s="51" t="s">
        <v>216</v>
      </c>
      <c r="D5" s="2">
        <v>20</v>
      </c>
      <c r="E5" s="51" t="s">
        <v>214</v>
      </c>
      <c r="F5" s="54">
        <v>1</v>
      </c>
      <c r="G5" s="52">
        <v>45292</v>
      </c>
      <c r="H5" s="52">
        <v>45657</v>
      </c>
    </row>
    <row r="6" spans="1:8" ht="199.95" customHeight="1" x14ac:dyDescent="0.3">
      <c r="A6" s="49">
        <v>4</v>
      </c>
      <c r="B6" s="50" t="s">
        <v>215</v>
      </c>
      <c r="C6" s="51" t="s">
        <v>223</v>
      </c>
      <c r="D6" s="2">
        <v>25</v>
      </c>
      <c r="E6" s="51" t="s">
        <v>214</v>
      </c>
      <c r="F6" s="54">
        <v>1</v>
      </c>
      <c r="G6" s="52">
        <v>45292</v>
      </c>
      <c r="H6" s="52">
        <v>45657</v>
      </c>
    </row>
    <row r="7" spans="1:8" s="53" customFormat="1" ht="39.6" customHeight="1" x14ac:dyDescent="0.3">
      <c r="A7" s="53">
        <f>SUBTOTAL(103,Tabella68111213[N])</f>
        <v>4</v>
      </c>
      <c r="D7" s="53">
        <f>SUBTOTAL(109,Tabella68111213[Peso])</f>
        <v>100</v>
      </c>
    </row>
  </sheetData>
  <mergeCells count="1">
    <mergeCell ref="A1:H1"/>
  </mergeCells>
  <pageMargins left="0.7" right="0.7" top="0.75" bottom="0.75" header="0.3" footer="0.3"/>
  <pageSetup paperSize="9" scale="67" fitToWidth="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1A3D5-06FC-4C4F-99BC-945096FD9CE1}">
  <sheetPr codeName="Foglio3"/>
  <dimension ref="A1:G63"/>
  <sheetViews>
    <sheetView workbookViewId="0">
      <selection activeCell="E2" sqref="E2"/>
    </sheetView>
  </sheetViews>
  <sheetFormatPr defaultRowHeight="14.4" x14ac:dyDescent="0.3"/>
  <cols>
    <col min="2" max="2" width="45.109375" customWidth="1"/>
    <col min="3" max="3" width="23.44140625" customWidth="1"/>
    <col min="4" max="4" width="21.21875" customWidth="1"/>
    <col min="5" max="5" width="17.77734375" customWidth="1"/>
    <col min="6" max="6" width="17.88671875" customWidth="1"/>
    <col min="7" max="7" width="15.5546875" bestFit="1" customWidth="1"/>
  </cols>
  <sheetData>
    <row r="1" spans="1:7" ht="40.049999999999997" customHeight="1" x14ac:dyDescent="0.3">
      <c r="A1" t="s">
        <v>0</v>
      </c>
      <c r="B1" t="s">
        <v>1</v>
      </c>
      <c r="C1" t="s">
        <v>4</v>
      </c>
      <c r="D1" t="s">
        <v>5</v>
      </c>
      <c r="E1" t="s">
        <v>2</v>
      </c>
      <c r="F1" t="s">
        <v>3</v>
      </c>
      <c r="G1" t="s">
        <v>6</v>
      </c>
    </row>
    <row r="2" spans="1:7" ht="40.049999999999997" customHeight="1" x14ac:dyDescent="0.3"/>
    <row r="3" spans="1:7" ht="40.049999999999997" customHeight="1" x14ac:dyDescent="0.3"/>
    <row r="4" spans="1:7" ht="40.049999999999997" customHeight="1" x14ac:dyDescent="0.3"/>
    <row r="5" spans="1:7" ht="40.049999999999997" customHeight="1" x14ac:dyDescent="0.3"/>
    <row r="6" spans="1:7" ht="40.049999999999997" customHeight="1" x14ac:dyDescent="0.3"/>
    <row r="7" spans="1:7" ht="40.049999999999997" customHeight="1" x14ac:dyDescent="0.3"/>
    <row r="8" spans="1:7" ht="40.049999999999997" customHeight="1" x14ac:dyDescent="0.3"/>
    <row r="9" spans="1:7" ht="40.049999999999997" customHeight="1" x14ac:dyDescent="0.3"/>
    <row r="10" spans="1:7" ht="40.049999999999997" customHeight="1" x14ac:dyDescent="0.3"/>
    <row r="11" spans="1:7" ht="40.049999999999997" customHeight="1" x14ac:dyDescent="0.3"/>
    <row r="12" spans="1:7" ht="40.049999999999997" customHeight="1" x14ac:dyDescent="0.3"/>
    <row r="13" spans="1:7" ht="40.049999999999997" customHeight="1" x14ac:dyDescent="0.3"/>
    <row r="14" spans="1:7" ht="40.049999999999997" customHeight="1" x14ac:dyDescent="0.3"/>
    <row r="15" spans="1:7" ht="40.049999999999997" customHeight="1" x14ac:dyDescent="0.3"/>
    <row r="16" spans="1:7" ht="40.049999999999997" customHeight="1" x14ac:dyDescent="0.3"/>
    <row r="17" ht="40.049999999999997" customHeight="1" x14ac:dyDescent="0.3"/>
    <row r="18" ht="40.049999999999997" customHeight="1" x14ac:dyDescent="0.3"/>
    <row r="19" ht="40.049999999999997" customHeight="1" x14ac:dyDescent="0.3"/>
    <row r="20" ht="40.049999999999997" customHeight="1" x14ac:dyDescent="0.3"/>
    <row r="21" ht="40.049999999999997" customHeight="1" x14ac:dyDescent="0.3"/>
    <row r="22" ht="40.049999999999997" customHeight="1" x14ac:dyDescent="0.3"/>
    <row r="23" ht="40.049999999999997" customHeight="1" x14ac:dyDescent="0.3"/>
    <row r="24" ht="40.049999999999997" customHeight="1" x14ac:dyDescent="0.3"/>
    <row r="25" ht="40.049999999999997" customHeight="1" x14ac:dyDescent="0.3"/>
    <row r="26" ht="40.049999999999997" customHeight="1" x14ac:dyDescent="0.3"/>
    <row r="27" ht="40.049999999999997" customHeight="1" x14ac:dyDescent="0.3"/>
    <row r="28" ht="40.049999999999997" customHeight="1" x14ac:dyDescent="0.3"/>
    <row r="29" ht="40.049999999999997" customHeight="1" x14ac:dyDescent="0.3"/>
    <row r="30" ht="40.049999999999997" customHeight="1" x14ac:dyDescent="0.3"/>
    <row r="31" ht="40.049999999999997" customHeight="1" x14ac:dyDescent="0.3"/>
    <row r="32" ht="40.049999999999997" customHeight="1" x14ac:dyDescent="0.3"/>
    <row r="33" ht="40.049999999999997" customHeight="1" x14ac:dyDescent="0.3"/>
    <row r="34" ht="40.049999999999997" customHeight="1" x14ac:dyDescent="0.3"/>
    <row r="35" ht="40.049999999999997" customHeight="1" x14ac:dyDescent="0.3"/>
    <row r="36" ht="40.049999999999997" customHeight="1" x14ac:dyDescent="0.3"/>
    <row r="37" ht="40.049999999999997" customHeight="1" x14ac:dyDescent="0.3"/>
    <row r="38" ht="40.049999999999997" customHeight="1" x14ac:dyDescent="0.3"/>
    <row r="39" ht="40.049999999999997" customHeight="1" x14ac:dyDescent="0.3"/>
    <row r="40" ht="40.049999999999997" customHeight="1" x14ac:dyDescent="0.3"/>
    <row r="41" ht="40.049999999999997" customHeight="1" x14ac:dyDescent="0.3"/>
    <row r="42" ht="40.049999999999997" customHeight="1" x14ac:dyDescent="0.3"/>
    <row r="43" ht="40.049999999999997" customHeight="1" x14ac:dyDescent="0.3"/>
    <row r="44" ht="40.049999999999997" customHeight="1" x14ac:dyDescent="0.3"/>
    <row r="45" ht="40.049999999999997" customHeight="1" x14ac:dyDescent="0.3"/>
    <row r="46" ht="40.049999999999997" customHeight="1" x14ac:dyDescent="0.3"/>
    <row r="47" ht="40.049999999999997" customHeight="1" x14ac:dyDescent="0.3"/>
    <row r="48" ht="40.049999999999997" customHeight="1" x14ac:dyDescent="0.3"/>
    <row r="49" ht="40.049999999999997" customHeight="1" x14ac:dyDescent="0.3"/>
    <row r="50" ht="40.049999999999997" customHeight="1" x14ac:dyDescent="0.3"/>
    <row r="51" ht="40.049999999999997" customHeight="1" x14ac:dyDescent="0.3"/>
    <row r="52" ht="40.049999999999997" customHeight="1" x14ac:dyDescent="0.3"/>
    <row r="53" ht="40.049999999999997" customHeight="1" x14ac:dyDescent="0.3"/>
    <row r="54" ht="40.049999999999997" customHeight="1" x14ac:dyDescent="0.3"/>
    <row r="55" ht="40.049999999999997" customHeight="1" x14ac:dyDescent="0.3"/>
    <row r="56" ht="40.049999999999997" customHeight="1" x14ac:dyDescent="0.3"/>
    <row r="57" ht="40.049999999999997" customHeight="1" x14ac:dyDescent="0.3"/>
    <row r="58" ht="40.049999999999997" customHeight="1" x14ac:dyDescent="0.3"/>
    <row r="59" ht="40.049999999999997" customHeight="1" x14ac:dyDescent="0.3"/>
    <row r="60" ht="40.049999999999997" customHeight="1" x14ac:dyDescent="0.3"/>
    <row r="61" ht="40.049999999999997" customHeight="1" x14ac:dyDescent="0.3"/>
    <row r="62" ht="40.049999999999997" customHeight="1" x14ac:dyDescent="0.3"/>
    <row r="63" ht="40.049999999999997" customHeight="1" x14ac:dyDescent="0.3"/>
  </sheetData>
  <dataValidations count="1">
    <dataValidation type="list" allowBlank="1" showInputMessage="1" showErrorMessage="1" sqref="E2:E63" xr:uid="{95485EE3-E038-4088-93ED-0331959F2A07}">
      <formula1>#REF!</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D227-D8C6-4FC5-8A12-F29CF787A087}">
  <sheetPr codeName="Foglio4"/>
  <dimension ref="A1:I60"/>
  <sheetViews>
    <sheetView zoomScaleNormal="100" workbookViewId="0">
      <selection activeCell="B2" sqref="A2:XFD2"/>
    </sheetView>
  </sheetViews>
  <sheetFormatPr defaultRowHeight="15.6" x14ac:dyDescent="0.3"/>
  <cols>
    <col min="1" max="1" width="13" customWidth="1"/>
    <col min="2" max="2" width="40.21875" hidden="1" customWidth="1"/>
    <col min="3" max="3" width="29.6640625" style="19" customWidth="1"/>
    <col min="4" max="4" width="51.21875" hidden="1" customWidth="1"/>
    <col min="5" max="5" width="48.88671875" customWidth="1"/>
    <col min="6" max="6" width="28.88671875" style="46" customWidth="1"/>
    <col min="7" max="7" width="28.44140625" style="20" customWidth="1"/>
    <col min="8" max="8" width="55" hidden="1" customWidth="1"/>
    <col min="9" max="9" width="28.44140625" style="34" customWidth="1"/>
  </cols>
  <sheetData>
    <row r="1" spans="1:9" ht="57.6" customHeight="1" x14ac:dyDescent="0.3">
      <c r="A1" s="4" t="s">
        <v>49</v>
      </c>
      <c r="B1" s="5" t="s">
        <v>50</v>
      </c>
      <c r="C1" s="16" t="s">
        <v>75</v>
      </c>
      <c r="D1" s="6" t="s">
        <v>51</v>
      </c>
      <c r="E1" s="25" t="s">
        <v>76</v>
      </c>
      <c r="F1" s="45" t="s">
        <v>151</v>
      </c>
      <c r="G1" s="31" t="s">
        <v>132</v>
      </c>
      <c r="H1" s="7" t="s">
        <v>77</v>
      </c>
      <c r="I1" s="32" t="s">
        <v>6</v>
      </c>
    </row>
    <row r="2" spans="1:9" ht="40.049999999999997" customHeight="1" x14ac:dyDescent="0.3">
      <c r="A2" s="62" t="s">
        <v>80</v>
      </c>
      <c r="B2" s="3"/>
      <c r="C2" s="17" t="s">
        <v>52</v>
      </c>
      <c r="D2" s="8"/>
      <c r="E2" s="26"/>
      <c r="F2" s="41"/>
      <c r="G2" s="37"/>
      <c r="H2" s="9"/>
      <c r="I2" s="33"/>
    </row>
    <row r="3" spans="1:9" ht="40.049999999999997" customHeight="1" x14ac:dyDescent="0.3">
      <c r="A3" s="63"/>
      <c r="B3" s="3"/>
      <c r="C3" s="17" t="s">
        <v>53</v>
      </c>
      <c r="D3" s="8"/>
      <c r="E3" s="35" t="s">
        <v>144</v>
      </c>
      <c r="F3" s="42" t="s">
        <v>145</v>
      </c>
      <c r="G3" s="31"/>
      <c r="H3" s="9"/>
      <c r="I3" s="32">
        <v>10</v>
      </c>
    </row>
    <row r="4" spans="1:9" ht="40.049999999999997" customHeight="1" x14ac:dyDescent="0.3">
      <c r="A4" s="63"/>
      <c r="B4" s="3"/>
      <c r="C4" s="17" t="s">
        <v>53</v>
      </c>
      <c r="D4" s="8"/>
      <c r="E4" s="35" t="s">
        <v>146</v>
      </c>
      <c r="F4" s="42" t="s">
        <v>145</v>
      </c>
      <c r="G4" s="31"/>
      <c r="H4" s="9"/>
      <c r="I4" s="32">
        <v>5</v>
      </c>
    </row>
    <row r="5" spans="1:9" ht="84.6" customHeight="1" x14ac:dyDescent="0.3">
      <c r="A5" s="63"/>
      <c r="B5" s="3"/>
      <c r="C5" s="17" t="s">
        <v>53</v>
      </c>
      <c r="D5" s="8"/>
      <c r="E5" s="28" t="s">
        <v>150</v>
      </c>
      <c r="F5" s="41" t="s">
        <v>156</v>
      </c>
      <c r="G5" s="31"/>
      <c r="H5" s="9"/>
      <c r="I5" s="32">
        <v>30</v>
      </c>
    </row>
    <row r="6" spans="1:9" ht="40.049999999999997" customHeight="1" x14ac:dyDescent="0.3">
      <c r="A6" s="63"/>
      <c r="B6" s="3"/>
      <c r="C6" s="17" t="s">
        <v>53</v>
      </c>
      <c r="D6" s="8"/>
      <c r="E6" s="28" t="s">
        <v>155</v>
      </c>
      <c r="F6" s="41" t="s">
        <v>149</v>
      </c>
      <c r="G6" s="37"/>
      <c r="H6" s="9"/>
      <c r="I6" s="33"/>
    </row>
    <row r="7" spans="1:9" ht="40.049999999999997" customHeight="1" x14ac:dyDescent="0.3">
      <c r="A7" s="63"/>
      <c r="B7" s="3"/>
      <c r="C7" s="17" t="s">
        <v>54</v>
      </c>
      <c r="D7" s="8"/>
      <c r="E7" s="35" t="s">
        <v>147</v>
      </c>
      <c r="F7" s="42" t="s">
        <v>145</v>
      </c>
      <c r="G7" s="31"/>
      <c r="H7" s="9"/>
      <c r="I7" s="32">
        <v>0</v>
      </c>
    </row>
    <row r="8" spans="1:9" ht="40.049999999999997" customHeight="1" x14ac:dyDescent="0.3">
      <c r="A8" s="63"/>
      <c r="B8" s="3"/>
      <c r="C8" s="17" t="s">
        <v>54</v>
      </c>
      <c r="D8" s="8"/>
      <c r="E8" s="26" t="s">
        <v>134</v>
      </c>
      <c r="F8" s="41" t="s">
        <v>113</v>
      </c>
      <c r="G8" s="39" t="s">
        <v>161</v>
      </c>
      <c r="H8" s="9"/>
      <c r="I8" s="33"/>
    </row>
    <row r="9" spans="1:9" ht="40.049999999999997" customHeight="1" x14ac:dyDescent="0.3">
      <c r="A9" s="63"/>
      <c r="B9" s="3"/>
      <c r="C9" s="17" t="s">
        <v>54</v>
      </c>
      <c r="D9" s="8"/>
      <c r="E9" s="26" t="s">
        <v>135</v>
      </c>
      <c r="F9" s="41" t="s">
        <v>113</v>
      </c>
      <c r="G9" s="39" t="s">
        <v>162</v>
      </c>
      <c r="H9" s="9"/>
      <c r="I9" s="33"/>
    </row>
    <row r="10" spans="1:9" ht="40.049999999999997" customHeight="1" x14ac:dyDescent="0.3">
      <c r="A10" s="63"/>
      <c r="B10" s="3"/>
      <c r="C10" s="17" t="s">
        <v>54</v>
      </c>
      <c r="D10" s="8"/>
      <c r="E10" s="26" t="s">
        <v>136</v>
      </c>
      <c r="F10" s="41" t="s">
        <v>113</v>
      </c>
      <c r="G10" s="39" t="s">
        <v>159</v>
      </c>
      <c r="H10" s="9"/>
      <c r="I10" s="33"/>
    </row>
    <row r="11" spans="1:9" ht="40.049999999999997" customHeight="1" x14ac:dyDescent="0.3">
      <c r="A11" s="63"/>
      <c r="B11" s="3"/>
      <c r="C11" s="17" t="s">
        <v>54</v>
      </c>
      <c r="D11" s="8"/>
      <c r="E11" s="26" t="s">
        <v>158</v>
      </c>
      <c r="F11" s="41" t="s">
        <v>113</v>
      </c>
      <c r="G11" s="39" t="s">
        <v>160</v>
      </c>
      <c r="H11" s="9"/>
      <c r="I11" s="33"/>
    </row>
    <row r="12" spans="1:9" ht="40.049999999999997" customHeight="1" x14ac:dyDescent="0.3">
      <c r="A12" s="63"/>
      <c r="B12" s="3"/>
      <c r="C12" s="18" t="s">
        <v>55</v>
      </c>
      <c r="D12" s="10"/>
      <c r="E12" s="26" t="s">
        <v>163</v>
      </c>
      <c r="F12" s="41" t="s">
        <v>114</v>
      </c>
      <c r="G12" s="37"/>
      <c r="H12" s="9"/>
      <c r="I12" s="33"/>
    </row>
    <row r="13" spans="1:9" ht="40.049999999999997" customHeight="1" x14ac:dyDescent="0.3">
      <c r="A13" s="63"/>
      <c r="B13" s="3"/>
      <c r="C13" s="18" t="s">
        <v>55</v>
      </c>
      <c r="D13" s="10"/>
      <c r="E13" s="26" t="s">
        <v>164</v>
      </c>
      <c r="F13" s="41" t="s">
        <v>114</v>
      </c>
      <c r="G13" s="37"/>
      <c r="H13" s="9"/>
      <c r="I13" s="33"/>
    </row>
    <row r="14" spans="1:9" ht="40.049999999999997" customHeight="1" x14ac:dyDescent="0.3">
      <c r="A14" s="63"/>
      <c r="B14" s="3"/>
      <c r="C14" s="18" t="s">
        <v>56</v>
      </c>
      <c r="D14" s="11"/>
      <c r="E14" s="26" t="s">
        <v>142</v>
      </c>
      <c r="F14" s="41" t="s">
        <v>129</v>
      </c>
      <c r="G14" s="39" t="s">
        <v>171</v>
      </c>
      <c r="H14" s="9"/>
      <c r="I14" s="33"/>
    </row>
    <row r="15" spans="1:9" ht="40.049999999999997" customHeight="1" x14ac:dyDescent="0.3">
      <c r="A15" s="63"/>
      <c r="B15" s="3"/>
      <c r="C15" s="18" t="s">
        <v>56</v>
      </c>
      <c r="D15" s="11"/>
      <c r="E15" s="26" t="s">
        <v>143</v>
      </c>
      <c r="F15" s="41" t="s">
        <v>129</v>
      </c>
      <c r="G15" s="37"/>
      <c r="H15" s="9"/>
      <c r="I15" s="33"/>
    </row>
    <row r="16" spans="1:9" ht="40.049999999999997" customHeight="1" x14ac:dyDescent="0.3">
      <c r="A16" s="63"/>
      <c r="B16" s="3"/>
      <c r="C16" s="18" t="s">
        <v>57</v>
      </c>
      <c r="D16" s="11"/>
      <c r="E16" s="26" t="s">
        <v>153</v>
      </c>
      <c r="F16" s="41" t="s">
        <v>116</v>
      </c>
      <c r="G16" s="38" t="s">
        <v>173</v>
      </c>
      <c r="H16" s="9"/>
      <c r="I16" s="33"/>
    </row>
    <row r="17" spans="1:9" ht="40.049999999999997" customHeight="1" x14ac:dyDescent="0.3">
      <c r="A17" s="63"/>
      <c r="B17" s="3"/>
      <c r="C17" s="18" t="s">
        <v>58</v>
      </c>
      <c r="D17" s="10"/>
      <c r="E17" s="28"/>
      <c r="F17" s="41"/>
      <c r="G17" s="37"/>
      <c r="H17" s="9"/>
      <c r="I17" s="33"/>
    </row>
    <row r="18" spans="1:9" ht="40.049999999999997" customHeight="1" x14ac:dyDescent="0.3">
      <c r="A18" s="63"/>
      <c r="B18" s="3"/>
      <c r="C18" s="18" t="s">
        <v>59</v>
      </c>
      <c r="D18" s="11"/>
      <c r="E18" s="28" t="s">
        <v>165</v>
      </c>
      <c r="F18" s="41" t="s">
        <v>114</v>
      </c>
      <c r="G18" s="37"/>
      <c r="H18" s="9"/>
      <c r="I18" s="33"/>
    </row>
    <row r="19" spans="1:9" ht="40.049999999999997" customHeight="1" x14ac:dyDescent="0.3">
      <c r="A19" s="63"/>
      <c r="B19" s="3"/>
      <c r="C19" s="18" t="s">
        <v>60</v>
      </c>
      <c r="D19" s="11"/>
      <c r="E19" s="28" t="s">
        <v>154</v>
      </c>
      <c r="F19" s="41" t="s">
        <v>149</v>
      </c>
      <c r="G19" s="37"/>
      <c r="H19" s="9"/>
      <c r="I19" s="33"/>
    </row>
    <row r="20" spans="1:9" ht="40.049999999999997" customHeight="1" x14ac:dyDescent="0.3">
      <c r="A20" s="63"/>
      <c r="B20" s="3"/>
      <c r="C20" s="18" t="s">
        <v>60</v>
      </c>
      <c r="D20" s="11"/>
      <c r="E20" s="28" t="s">
        <v>133</v>
      </c>
      <c r="F20" s="41" t="s">
        <v>131</v>
      </c>
      <c r="G20" s="31"/>
      <c r="H20" s="9"/>
      <c r="I20" s="32">
        <v>30</v>
      </c>
    </row>
    <row r="21" spans="1:9" ht="40.049999999999997" customHeight="1" x14ac:dyDescent="0.3">
      <c r="A21" s="63"/>
      <c r="B21" s="3"/>
      <c r="C21" s="18" t="s">
        <v>60</v>
      </c>
      <c r="D21" s="11"/>
      <c r="E21" s="36" t="s">
        <v>148</v>
      </c>
      <c r="F21" s="42" t="s">
        <v>145</v>
      </c>
      <c r="G21" s="31"/>
      <c r="H21" s="9"/>
      <c r="I21" s="32">
        <v>5</v>
      </c>
    </row>
    <row r="22" spans="1:9" ht="40.049999999999997" customHeight="1" x14ac:dyDescent="0.3">
      <c r="A22" s="63"/>
      <c r="B22" s="3"/>
      <c r="C22" s="18" t="s">
        <v>60</v>
      </c>
      <c r="D22" s="11"/>
      <c r="E22" s="28" t="s">
        <v>157</v>
      </c>
      <c r="F22" s="41" t="s">
        <v>131</v>
      </c>
      <c r="G22" s="31"/>
      <c r="H22" s="9"/>
      <c r="I22" s="32">
        <v>20</v>
      </c>
    </row>
    <row r="23" spans="1:9" ht="40.049999999999997" customHeight="1" x14ac:dyDescent="0.3">
      <c r="A23" s="63"/>
      <c r="B23" s="3"/>
      <c r="C23" s="18" t="s">
        <v>78</v>
      </c>
      <c r="D23" s="11"/>
      <c r="E23" s="28" t="s">
        <v>183</v>
      </c>
      <c r="F23" s="41" t="s">
        <v>112</v>
      </c>
      <c r="G23" s="37"/>
      <c r="H23" s="9"/>
      <c r="I23" s="33"/>
    </row>
    <row r="24" spans="1:9" ht="40.049999999999997" customHeight="1" x14ac:dyDescent="0.3">
      <c r="A24" s="63"/>
      <c r="B24" s="3"/>
      <c r="C24" s="18" t="s">
        <v>78</v>
      </c>
      <c r="D24" s="11"/>
      <c r="E24" s="28" t="s">
        <v>184</v>
      </c>
      <c r="F24" s="41" t="s">
        <v>112</v>
      </c>
      <c r="G24" s="39" t="s">
        <v>186</v>
      </c>
      <c r="H24" s="9"/>
      <c r="I24" s="33"/>
    </row>
    <row r="25" spans="1:9" ht="40.049999999999997" customHeight="1" x14ac:dyDescent="0.3">
      <c r="A25" s="64"/>
      <c r="B25" s="3"/>
      <c r="C25" s="18" t="s">
        <v>78</v>
      </c>
      <c r="D25" s="11"/>
      <c r="E25" s="28" t="s">
        <v>185</v>
      </c>
      <c r="F25" s="41" t="s">
        <v>112</v>
      </c>
      <c r="G25" s="37"/>
      <c r="H25" s="9"/>
      <c r="I25" s="33"/>
    </row>
    <row r="26" spans="1:9" ht="40.049999999999997" customHeight="1" x14ac:dyDescent="0.3">
      <c r="A26" s="14" t="s">
        <v>81</v>
      </c>
      <c r="B26" s="3"/>
      <c r="C26" s="18" t="s">
        <v>82</v>
      </c>
      <c r="D26" s="11"/>
      <c r="E26" s="29"/>
      <c r="F26" s="41"/>
      <c r="G26" s="37"/>
      <c r="H26" s="9"/>
      <c r="I26" s="33"/>
    </row>
    <row r="27" spans="1:9" ht="40.049999999999997" customHeight="1" x14ac:dyDescent="0.3">
      <c r="A27" s="62" t="s">
        <v>83</v>
      </c>
      <c r="B27" s="3"/>
      <c r="C27" s="18" t="s">
        <v>61</v>
      </c>
      <c r="D27" s="10"/>
      <c r="E27" s="26" t="s">
        <v>139</v>
      </c>
      <c r="F27" s="41" t="s">
        <v>118</v>
      </c>
      <c r="G27" s="40" t="s">
        <v>180</v>
      </c>
      <c r="H27" s="9"/>
      <c r="I27" s="33"/>
    </row>
    <row r="28" spans="1:9" ht="40.049999999999997" customHeight="1" x14ac:dyDescent="0.3">
      <c r="A28" s="64"/>
      <c r="B28" s="3"/>
      <c r="C28" s="18" t="s">
        <v>84</v>
      </c>
      <c r="D28" s="10"/>
      <c r="E28" s="26"/>
      <c r="F28" s="41"/>
      <c r="G28" s="37"/>
      <c r="H28" s="9"/>
      <c r="I28" s="33"/>
    </row>
    <row r="29" spans="1:9" ht="40.049999999999997" customHeight="1" x14ac:dyDescent="0.3">
      <c r="A29" s="62" t="s">
        <v>85</v>
      </c>
      <c r="B29" s="3"/>
      <c r="C29" s="18" t="s">
        <v>86</v>
      </c>
      <c r="D29" s="11"/>
      <c r="E29" s="26"/>
      <c r="F29" s="41"/>
      <c r="G29" s="37"/>
      <c r="H29" s="9"/>
      <c r="I29" s="33"/>
    </row>
    <row r="30" spans="1:9" ht="40.049999999999997" customHeight="1" x14ac:dyDescent="0.3">
      <c r="A30" s="63"/>
      <c r="B30" s="3"/>
      <c r="C30" s="18" t="s">
        <v>62</v>
      </c>
      <c r="D30" s="11"/>
      <c r="E30" s="26" t="s">
        <v>167</v>
      </c>
      <c r="F30" s="41" t="s">
        <v>115</v>
      </c>
      <c r="G30" s="39" t="s">
        <v>168</v>
      </c>
      <c r="H30" s="9"/>
      <c r="I30" s="33"/>
    </row>
    <row r="31" spans="1:9" ht="40.049999999999997" customHeight="1" x14ac:dyDescent="0.3">
      <c r="A31" s="64"/>
      <c r="B31" s="3"/>
      <c r="C31" s="18" t="s">
        <v>63</v>
      </c>
      <c r="D31" s="11"/>
      <c r="E31" s="26"/>
      <c r="F31" s="41"/>
      <c r="G31" s="37"/>
      <c r="H31" s="9"/>
      <c r="I31" s="33"/>
    </row>
    <row r="32" spans="1:9" ht="40.049999999999997" customHeight="1" x14ac:dyDescent="0.3">
      <c r="A32" s="62" t="s">
        <v>89</v>
      </c>
      <c r="B32" s="3"/>
      <c r="C32" s="18" t="s">
        <v>88</v>
      </c>
      <c r="D32" s="11"/>
      <c r="E32" s="26"/>
      <c r="F32" s="41"/>
      <c r="G32" s="37"/>
      <c r="H32" s="9"/>
      <c r="I32" s="33"/>
    </row>
    <row r="33" spans="1:9" ht="40.049999999999997" customHeight="1" x14ac:dyDescent="0.3">
      <c r="A33" s="66"/>
      <c r="B33" s="3"/>
      <c r="C33" s="18" t="s">
        <v>87</v>
      </c>
      <c r="D33" s="11"/>
      <c r="E33" s="26" t="s">
        <v>170</v>
      </c>
      <c r="F33" s="41" t="s">
        <v>115</v>
      </c>
      <c r="G33" s="39" t="s">
        <v>168</v>
      </c>
      <c r="H33" s="9"/>
      <c r="I33" s="33"/>
    </row>
    <row r="34" spans="1:9" ht="40.049999999999997" customHeight="1" x14ac:dyDescent="0.3">
      <c r="A34" s="13" t="s">
        <v>90</v>
      </c>
      <c r="B34" s="5"/>
      <c r="C34" s="18" t="s">
        <v>64</v>
      </c>
      <c r="D34" s="11"/>
      <c r="E34" s="30"/>
      <c r="F34" s="41"/>
      <c r="G34" s="37"/>
      <c r="H34" s="9"/>
      <c r="I34" s="33"/>
    </row>
    <row r="35" spans="1:9" ht="40.049999999999997" customHeight="1" x14ac:dyDescent="0.3">
      <c r="A35" s="13" t="s">
        <v>91</v>
      </c>
      <c r="B35" s="5"/>
      <c r="C35" s="18" t="s">
        <v>108</v>
      </c>
      <c r="D35" s="11"/>
      <c r="E35" s="28"/>
      <c r="F35" s="41"/>
      <c r="G35" s="37"/>
      <c r="H35" s="9"/>
      <c r="I35" s="33"/>
    </row>
    <row r="36" spans="1:9" ht="40.049999999999997" customHeight="1" x14ac:dyDescent="0.3">
      <c r="A36" s="63"/>
      <c r="B36" s="3"/>
      <c r="C36" s="18" t="s">
        <v>65</v>
      </c>
      <c r="D36" s="65"/>
      <c r="E36" s="26" t="s">
        <v>152</v>
      </c>
      <c r="F36" s="41" t="s">
        <v>129</v>
      </c>
      <c r="G36" s="39" t="s">
        <v>172</v>
      </c>
      <c r="H36" s="9"/>
      <c r="I36" s="33"/>
    </row>
    <row r="37" spans="1:9" ht="40.049999999999997" customHeight="1" x14ac:dyDescent="0.3">
      <c r="A37" s="66"/>
      <c r="B37" s="3"/>
      <c r="C37" s="18" t="s">
        <v>79</v>
      </c>
      <c r="D37" s="65"/>
      <c r="E37" s="27"/>
      <c r="F37" s="41"/>
      <c r="G37" s="37"/>
      <c r="H37" s="9"/>
      <c r="I37" s="33"/>
    </row>
    <row r="38" spans="1:9" ht="40.049999999999997" customHeight="1" x14ac:dyDescent="0.3">
      <c r="A38" s="62" t="s">
        <v>93</v>
      </c>
      <c r="B38" s="3"/>
      <c r="C38" s="18" t="s">
        <v>92</v>
      </c>
      <c r="D38" s="11"/>
      <c r="E38" s="28"/>
      <c r="F38" s="41"/>
      <c r="G38" s="37"/>
      <c r="H38" s="9"/>
      <c r="I38" s="33"/>
    </row>
    <row r="39" spans="1:9" ht="40.049999999999997" customHeight="1" x14ac:dyDescent="0.3">
      <c r="A39" s="67"/>
      <c r="B39" s="3"/>
      <c r="C39" s="17" t="s">
        <v>66</v>
      </c>
      <c r="D39" s="8"/>
      <c r="E39" s="28"/>
      <c r="F39" s="41"/>
      <c r="G39" s="37"/>
      <c r="H39" s="9"/>
      <c r="I39" s="33"/>
    </row>
    <row r="40" spans="1:9" ht="40.049999999999997" customHeight="1" x14ac:dyDescent="0.3">
      <c r="A40" s="67"/>
      <c r="B40" s="3"/>
      <c r="C40" s="17" t="s">
        <v>67</v>
      </c>
      <c r="D40" s="8"/>
      <c r="E40" s="26" t="s">
        <v>175</v>
      </c>
      <c r="F40" s="41" t="s">
        <v>117</v>
      </c>
      <c r="G40" s="39" t="s">
        <v>176</v>
      </c>
      <c r="H40" s="9"/>
      <c r="I40" s="33"/>
    </row>
    <row r="41" spans="1:9" ht="40.049999999999997" customHeight="1" x14ac:dyDescent="0.3">
      <c r="A41" s="67"/>
      <c r="B41" s="3"/>
      <c r="C41" s="17" t="s">
        <v>67</v>
      </c>
      <c r="D41" s="8"/>
      <c r="E41" s="26" t="s">
        <v>177</v>
      </c>
      <c r="F41" s="41" t="s">
        <v>117</v>
      </c>
      <c r="G41" s="39" t="s">
        <v>179</v>
      </c>
      <c r="H41" s="9"/>
      <c r="I41" s="33"/>
    </row>
    <row r="42" spans="1:9" ht="40.049999999999997" customHeight="1" x14ac:dyDescent="0.3">
      <c r="A42" s="67"/>
      <c r="B42" s="3"/>
      <c r="C42" s="17" t="s">
        <v>67</v>
      </c>
      <c r="D42" s="8"/>
      <c r="E42" s="26" t="s">
        <v>140</v>
      </c>
      <c r="F42" s="41" t="s">
        <v>118</v>
      </c>
      <c r="G42" s="40" t="s">
        <v>181</v>
      </c>
      <c r="H42" s="9"/>
      <c r="I42" s="33"/>
    </row>
    <row r="43" spans="1:9" ht="40.049999999999997" customHeight="1" x14ac:dyDescent="0.3">
      <c r="A43" s="67"/>
      <c r="B43" s="3"/>
      <c r="C43" s="17" t="s">
        <v>67</v>
      </c>
      <c r="D43" s="8"/>
      <c r="E43" s="26" t="s">
        <v>141</v>
      </c>
      <c r="F43" s="41" t="s">
        <v>118</v>
      </c>
      <c r="G43" s="40" t="s">
        <v>182</v>
      </c>
      <c r="H43" s="9"/>
      <c r="I43" s="33"/>
    </row>
    <row r="44" spans="1:9" ht="40.049999999999997" customHeight="1" x14ac:dyDescent="0.3">
      <c r="A44" s="66"/>
      <c r="B44" s="3"/>
      <c r="C44" s="17" t="s">
        <v>68</v>
      </c>
      <c r="D44" s="8"/>
      <c r="E44" s="28" t="s">
        <v>178</v>
      </c>
      <c r="F44" s="41" t="s">
        <v>117</v>
      </c>
      <c r="G44" s="37"/>
      <c r="H44" s="9"/>
      <c r="I44" s="33"/>
    </row>
    <row r="45" spans="1:9" ht="40.049999999999997" customHeight="1" x14ac:dyDescent="0.3">
      <c r="A45" s="62" t="s">
        <v>96</v>
      </c>
      <c r="B45" s="3"/>
      <c r="C45" s="17" t="s">
        <v>94</v>
      </c>
      <c r="D45" s="8"/>
      <c r="E45" s="26"/>
      <c r="F45" s="41"/>
      <c r="G45" s="37"/>
      <c r="H45" s="9"/>
      <c r="I45" s="33"/>
    </row>
    <row r="46" spans="1:9" ht="40.049999999999997" customHeight="1" x14ac:dyDescent="0.3">
      <c r="A46" s="66"/>
      <c r="B46" s="3"/>
      <c r="C46" s="18" t="s">
        <v>95</v>
      </c>
      <c r="D46" s="11"/>
      <c r="E46" s="26" t="s">
        <v>138</v>
      </c>
      <c r="F46" s="41" t="s">
        <v>116</v>
      </c>
      <c r="G46" s="43" t="s">
        <v>174</v>
      </c>
      <c r="H46" s="9"/>
      <c r="I46" s="33"/>
    </row>
    <row r="47" spans="1:9" ht="40.049999999999997" customHeight="1" x14ac:dyDescent="0.3">
      <c r="A47" s="15" t="s">
        <v>97</v>
      </c>
      <c r="B47" s="3"/>
      <c r="C47" s="18" t="s">
        <v>69</v>
      </c>
      <c r="D47" s="11"/>
      <c r="E47" s="26"/>
      <c r="F47" s="41"/>
      <c r="G47" s="44"/>
      <c r="H47" s="9"/>
      <c r="I47" s="33"/>
    </row>
    <row r="48" spans="1:9" ht="40.049999999999997" customHeight="1" x14ac:dyDescent="0.3">
      <c r="A48" s="62" t="s">
        <v>98</v>
      </c>
      <c r="B48" s="3"/>
      <c r="C48" s="17" t="s">
        <v>70</v>
      </c>
      <c r="D48" s="8"/>
      <c r="E48" s="26" t="s">
        <v>137</v>
      </c>
      <c r="F48" s="41" t="s">
        <v>116</v>
      </c>
      <c r="G48" s="43" t="s">
        <v>173</v>
      </c>
      <c r="H48" s="9"/>
      <c r="I48" s="33"/>
    </row>
    <row r="49" spans="1:9" ht="40.049999999999997" customHeight="1" x14ac:dyDescent="0.3">
      <c r="A49" s="63"/>
      <c r="B49" s="3"/>
      <c r="C49" s="17" t="s">
        <v>99</v>
      </c>
      <c r="D49" s="8"/>
      <c r="E49" s="26"/>
      <c r="F49" s="41"/>
      <c r="G49" s="37"/>
      <c r="H49" s="9"/>
      <c r="I49" s="33"/>
    </row>
    <row r="50" spans="1:9" ht="40.049999999999997" customHeight="1" x14ac:dyDescent="0.3">
      <c r="A50" s="63"/>
      <c r="B50" s="3"/>
      <c r="C50" s="17" t="s">
        <v>100</v>
      </c>
      <c r="D50" s="8"/>
      <c r="E50" s="26"/>
      <c r="F50" s="41"/>
      <c r="G50" s="37"/>
      <c r="H50" s="9"/>
      <c r="I50" s="33"/>
    </row>
    <row r="51" spans="1:9" ht="40.049999999999997" customHeight="1" x14ac:dyDescent="0.3">
      <c r="A51" s="67"/>
      <c r="B51" s="3"/>
      <c r="C51" s="17" t="s">
        <v>71</v>
      </c>
      <c r="D51" s="8"/>
      <c r="E51" s="26" t="s">
        <v>166</v>
      </c>
      <c r="F51" s="41"/>
      <c r="G51" s="37"/>
      <c r="H51" s="9"/>
      <c r="I51" s="33"/>
    </row>
    <row r="52" spans="1:9" ht="40.049999999999997" customHeight="1" x14ac:dyDescent="0.3">
      <c r="A52" s="67"/>
      <c r="B52" s="3"/>
      <c r="C52" s="17" t="s">
        <v>101</v>
      </c>
      <c r="D52" s="8"/>
      <c r="E52" s="26"/>
      <c r="F52" s="41"/>
      <c r="G52" s="37"/>
      <c r="H52" s="9"/>
      <c r="I52" s="33"/>
    </row>
    <row r="53" spans="1:9" ht="40.049999999999997" customHeight="1" x14ac:dyDescent="0.3">
      <c r="A53" s="67"/>
      <c r="B53" s="3"/>
      <c r="C53" s="17" t="s">
        <v>102</v>
      </c>
      <c r="D53" s="8"/>
      <c r="E53" s="26"/>
      <c r="F53" s="41"/>
      <c r="G53" s="37"/>
      <c r="H53" s="9"/>
      <c r="I53" s="33"/>
    </row>
    <row r="54" spans="1:9" ht="40.049999999999997" customHeight="1" x14ac:dyDescent="0.3">
      <c r="A54" s="67"/>
      <c r="B54" s="3"/>
      <c r="C54" s="17" t="s">
        <v>72</v>
      </c>
      <c r="D54" s="8"/>
      <c r="E54" s="26"/>
      <c r="F54" s="41"/>
      <c r="G54" s="37"/>
      <c r="H54" s="9"/>
      <c r="I54" s="33"/>
    </row>
    <row r="55" spans="1:9" ht="40.049999999999997" customHeight="1" x14ac:dyDescent="0.3">
      <c r="A55" s="67"/>
      <c r="B55" s="3"/>
      <c r="C55" s="17" t="s">
        <v>103</v>
      </c>
      <c r="D55" s="8"/>
      <c r="E55" s="26"/>
      <c r="F55" s="41"/>
      <c r="G55" s="37"/>
      <c r="H55" s="9"/>
      <c r="I55" s="33"/>
    </row>
    <row r="56" spans="1:9" ht="40.049999999999997" customHeight="1" x14ac:dyDescent="0.3">
      <c r="A56" s="66"/>
      <c r="B56" s="3"/>
      <c r="C56" s="17" t="s">
        <v>73</v>
      </c>
      <c r="D56" s="8"/>
      <c r="E56" s="28"/>
      <c r="F56" s="41"/>
      <c r="G56" s="37"/>
      <c r="H56" s="9"/>
      <c r="I56" s="33"/>
    </row>
    <row r="57" spans="1:9" ht="40.049999999999997" customHeight="1" x14ac:dyDescent="0.3">
      <c r="A57" s="62" t="s">
        <v>105</v>
      </c>
      <c r="B57" s="5"/>
      <c r="C57" s="18" t="s">
        <v>74</v>
      </c>
      <c r="D57" s="11"/>
      <c r="E57" s="26"/>
      <c r="F57" s="41"/>
      <c r="G57" s="37"/>
      <c r="H57" s="9"/>
      <c r="I57" s="33"/>
    </row>
    <row r="58" spans="1:9" ht="40.049999999999997" customHeight="1" x14ac:dyDescent="0.3">
      <c r="A58" s="67"/>
      <c r="B58" s="5"/>
      <c r="C58" s="18" t="s">
        <v>106</v>
      </c>
      <c r="D58" s="11"/>
      <c r="E58" s="26"/>
    </row>
    <row r="59" spans="1:9" ht="40.049999999999997" customHeight="1" x14ac:dyDescent="0.3">
      <c r="A59" s="66"/>
      <c r="B59" s="5"/>
      <c r="C59" s="18" t="s">
        <v>107</v>
      </c>
      <c r="D59" s="11"/>
      <c r="E59" s="26"/>
    </row>
    <row r="60" spans="1:9" ht="40.049999999999997" customHeight="1" x14ac:dyDescent="0.3">
      <c r="A60" s="12"/>
      <c r="B60" s="5"/>
      <c r="C60" s="18" t="s">
        <v>104</v>
      </c>
      <c r="D60" s="11"/>
      <c r="E60" s="26"/>
    </row>
  </sheetData>
  <autoFilter ref="A1:H60" xr:uid="{0F83D227-D8C6-4FC5-8A12-F29CF787A087}"/>
  <mergeCells count="10">
    <mergeCell ref="A2:A25"/>
    <mergeCell ref="D36:D37"/>
    <mergeCell ref="A32:A33"/>
    <mergeCell ref="A57:A59"/>
    <mergeCell ref="A29:A31"/>
    <mergeCell ref="A36:A37"/>
    <mergeCell ref="A38:A44"/>
    <mergeCell ref="A27:A28"/>
    <mergeCell ref="A45:A46"/>
    <mergeCell ref="A48:A56"/>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7544B-F046-4D22-A546-E9E3218AAED7}">
  <sheetPr codeName="Foglio6">
    <pageSetUpPr fitToPage="1"/>
  </sheetPr>
  <dimension ref="A1:H5"/>
  <sheetViews>
    <sheetView tabSelected="1" view="pageBreakPreview" zoomScale="85" zoomScaleNormal="100" zoomScaleSheetLayoutView="85" workbookViewId="0">
      <selection activeCell="C4" sqref="C4"/>
    </sheetView>
  </sheetViews>
  <sheetFormatPr defaultRowHeight="14.4" x14ac:dyDescent="0.3"/>
  <cols>
    <col min="1" max="1" width="6.5546875" style="48" customWidth="1"/>
    <col min="2" max="2" width="20.5546875" customWidth="1"/>
    <col min="3" max="3" width="68.88671875" customWidth="1"/>
    <col min="4" max="4" width="12" customWidth="1"/>
    <col min="5" max="5" width="28.33203125" customWidth="1"/>
    <col min="6" max="6" width="11.6640625" customWidth="1"/>
    <col min="7" max="7" width="11.109375" customWidth="1"/>
    <col min="8" max="8" width="15.33203125" customWidth="1"/>
  </cols>
  <sheetData>
    <row r="1" spans="1:8" ht="48" customHeight="1" x14ac:dyDescent="0.3">
      <c r="A1" s="68" t="s">
        <v>195</v>
      </c>
      <c r="B1" s="68"/>
      <c r="C1" s="68"/>
      <c r="D1" s="68"/>
      <c r="E1" s="68"/>
      <c r="F1" s="68"/>
      <c r="G1" s="68"/>
      <c r="H1" s="68"/>
    </row>
    <row r="2" spans="1:8" ht="28.8" x14ac:dyDescent="0.3">
      <c r="A2" s="48" t="s">
        <v>191</v>
      </c>
      <c r="B2" t="s">
        <v>196</v>
      </c>
      <c r="C2" t="s">
        <v>197</v>
      </c>
      <c r="D2" t="s">
        <v>192</v>
      </c>
      <c r="E2" t="s">
        <v>189</v>
      </c>
      <c r="F2" t="s">
        <v>190</v>
      </c>
      <c r="G2" s="47" t="s">
        <v>193</v>
      </c>
      <c r="H2" s="47" t="s">
        <v>194</v>
      </c>
    </row>
    <row r="3" spans="1:8" ht="331.2" x14ac:dyDescent="0.3">
      <c r="A3" s="49">
        <v>1</v>
      </c>
      <c r="B3" s="50" t="s">
        <v>281</v>
      </c>
      <c r="C3" s="47" t="s">
        <v>198</v>
      </c>
      <c r="D3" s="2">
        <v>50</v>
      </c>
      <c r="E3" s="51" t="s">
        <v>204</v>
      </c>
      <c r="F3" s="51" t="s">
        <v>203</v>
      </c>
      <c r="G3" s="52">
        <v>45292</v>
      </c>
      <c r="H3" s="52">
        <v>45657</v>
      </c>
    </row>
    <row r="4" spans="1:8" ht="193.2" customHeight="1" x14ac:dyDescent="0.3">
      <c r="A4" s="49">
        <v>2</v>
      </c>
      <c r="B4" s="50" t="s">
        <v>187</v>
      </c>
      <c r="C4" s="51" t="s">
        <v>201</v>
      </c>
      <c r="D4" s="2">
        <v>50</v>
      </c>
      <c r="E4" s="51" t="s">
        <v>202</v>
      </c>
      <c r="F4" s="54">
        <v>1</v>
      </c>
      <c r="G4" s="52">
        <v>45292</v>
      </c>
      <c r="H4" s="52">
        <v>45657</v>
      </c>
    </row>
    <row r="5" spans="1:8" s="53" customFormat="1" ht="39.6" customHeight="1" x14ac:dyDescent="0.3">
      <c r="A5" s="53">
        <f>SUBTOTAL(103,Tabella6[N])</f>
        <v>2</v>
      </c>
      <c r="D5" s="53">
        <f>SUBTOTAL(109,Tabella6[Peso])</f>
        <v>100</v>
      </c>
    </row>
  </sheetData>
  <mergeCells count="1">
    <mergeCell ref="A1:H1"/>
  </mergeCells>
  <pageMargins left="0.7" right="0.7" top="0.75" bottom="0.75" header="0.3" footer="0.3"/>
  <pageSetup paperSize="9" scale="75" fitToWidth="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A06E-4BA8-4D56-AD25-23CAC1AB103F}">
  <sheetPr codeName="Foglio7">
    <pageSetUpPr fitToPage="1"/>
  </sheetPr>
  <dimension ref="A1:H7"/>
  <sheetViews>
    <sheetView view="pageBreakPreview" zoomScaleNormal="100" zoomScaleSheetLayoutView="100" workbookViewId="0">
      <selection activeCell="C7" sqref="C7"/>
    </sheetView>
  </sheetViews>
  <sheetFormatPr defaultRowHeight="14.4" x14ac:dyDescent="0.3"/>
  <cols>
    <col min="1" max="1" width="6.5546875" style="48" customWidth="1"/>
    <col min="2" max="2" width="20.5546875" customWidth="1"/>
    <col min="3" max="3" width="62" customWidth="1"/>
    <col min="4" max="4" width="11.21875" customWidth="1"/>
    <col min="5" max="5" width="28.33203125" customWidth="1"/>
    <col min="6" max="6" width="19.21875" customWidth="1"/>
    <col min="7" max="7" width="11.44140625" customWidth="1"/>
    <col min="8" max="8" width="11.77734375" customWidth="1"/>
  </cols>
  <sheetData>
    <row r="1" spans="1:8" ht="48" customHeight="1" x14ac:dyDescent="0.3">
      <c r="A1" s="69" t="s">
        <v>200</v>
      </c>
      <c r="B1" s="69"/>
      <c r="C1" s="69"/>
      <c r="D1" s="69"/>
      <c r="E1" s="69"/>
      <c r="F1" s="69"/>
      <c r="G1" s="69"/>
      <c r="H1" s="69"/>
    </row>
    <row r="2" spans="1:8" ht="28.8" x14ac:dyDescent="0.3">
      <c r="A2" s="48" t="s">
        <v>191</v>
      </c>
      <c r="B2" t="s">
        <v>196</v>
      </c>
      <c r="C2" t="s">
        <v>197</v>
      </c>
      <c r="D2" t="s">
        <v>192</v>
      </c>
      <c r="E2" t="s">
        <v>189</v>
      </c>
      <c r="F2" t="s">
        <v>190</v>
      </c>
      <c r="G2" s="47" t="s">
        <v>193</v>
      </c>
      <c r="H2" s="47" t="s">
        <v>194</v>
      </c>
    </row>
    <row r="3" spans="1:8" ht="158.4" x14ac:dyDescent="0.3">
      <c r="A3" s="49">
        <v>1</v>
      </c>
      <c r="B3" s="50" t="s">
        <v>273</v>
      </c>
      <c r="C3" s="47" t="s">
        <v>199</v>
      </c>
      <c r="D3" s="2">
        <v>40</v>
      </c>
      <c r="E3" s="51" t="s">
        <v>209</v>
      </c>
      <c r="F3" s="51" t="s">
        <v>210</v>
      </c>
      <c r="G3" s="52">
        <v>45292</v>
      </c>
      <c r="H3" s="52">
        <v>45657</v>
      </c>
    </row>
    <row r="4" spans="1:8" ht="193.2" customHeight="1" x14ac:dyDescent="0.3">
      <c r="A4" s="49">
        <v>2</v>
      </c>
      <c r="B4" s="50" t="s">
        <v>188</v>
      </c>
      <c r="C4" s="47" t="s">
        <v>211</v>
      </c>
      <c r="D4" s="2">
        <v>20</v>
      </c>
      <c r="E4" s="51" t="s">
        <v>212</v>
      </c>
      <c r="F4" s="51" t="s">
        <v>213</v>
      </c>
      <c r="G4" s="52">
        <v>45292</v>
      </c>
      <c r="H4" s="52">
        <v>45657</v>
      </c>
    </row>
    <row r="5" spans="1:8" ht="193.2" customHeight="1" x14ac:dyDescent="0.3">
      <c r="A5" s="49">
        <v>3</v>
      </c>
      <c r="B5" s="50" t="s">
        <v>280</v>
      </c>
      <c r="C5" s="51" t="s">
        <v>278</v>
      </c>
      <c r="D5" s="2">
        <v>20</v>
      </c>
      <c r="E5" s="51" t="s">
        <v>277</v>
      </c>
      <c r="F5" s="54" t="s">
        <v>279</v>
      </c>
      <c r="G5" s="52">
        <v>45292</v>
      </c>
      <c r="H5" s="52">
        <v>45657</v>
      </c>
    </row>
    <row r="6" spans="1:8" ht="193.2" customHeight="1" x14ac:dyDescent="0.3">
      <c r="A6" s="49">
        <v>4</v>
      </c>
      <c r="B6" s="50" t="s">
        <v>205</v>
      </c>
      <c r="C6" s="51" t="s">
        <v>206</v>
      </c>
      <c r="D6" s="2">
        <v>20</v>
      </c>
      <c r="E6" s="51" t="s">
        <v>208</v>
      </c>
      <c r="F6" s="54" t="s">
        <v>207</v>
      </c>
      <c r="G6" s="52">
        <v>45292</v>
      </c>
      <c r="H6" s="52">
        <v>45657</v>
      </c>
    </row>
    <row r="7" spans="1:8" s="53" customFormat="1" ht="39.6" customHeight="1" x14ac:dyDescent="0.3">
      <c r="A7" s="53">
        <f>SUBTOTAL(103,Tabella68[N])</f>
        <v>4</v>
      </c>
      <c r="D7" s="53">
        <f>SUBTOTAL(109,Tabella68[Peso])</f>
        <v>100</v>
      </c>
    </row>
  </sheetData>
  <mergeCells count="1">
    <mergeCell ref="A1:H1"/>
  </mergeCells>
  <pageMargins left="0.7" right="0.7" top="0.75" bottom="0.75" header="0.3" footer="0.3"/>
  <pageSetup paperSize="9" scale="56" fitToWidth="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EB3A-137F-4A66-9027-A5965DFF842E}">
  <sheetPr>
    <pageSetUpPr fitToPage="1"/>
  </sheetPr>
  <dimension ref="A1:H7"/>
  <sheetViews>
    <sheetView view="pageBreakPreview" zoomScale="85" zoomScaleNormal="100" zoomScaleSheetLayoutView="85" workbookViewId="0">
      <selection activeCell="E3" sqref="E3"/>
    </sheetView>
  </sheetViews>
  <sheetFormatPr defaultRowHeight="14.4" x14ac:dyDescent="0.3"/>
  <cols>
    <col min="1" max="1" width="6.5546875" style="48" customWidth="1"/>
    <col min="2" max="2" width="20.5546875" customWidth="1"/>
    <col min="3" max="3" width="62" customWidth="1"/>
    <col min="4" max="4" width="11.21875" customWidth="1"/>
    <col min="5" max="5" width="28.33203125" customWidth="1"/>
    <col min="6" max="6" width="19.21875" customWidth="1"/>
    <col min="7" max="7" width="11.44140625" customWidth="1"/>
    <col min="8" max="8" width="11.77734375" customWidth="1"/>
  </cols>
  <sheetData>
    <row r="1" spans="1:8" ht="48" customHeight="1" x14ac:dyDescent="0.3">
      <c r="A1" s="70" t="s">
        <v>293</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273" customHeight="1" x14ac:dyDescent="0.3">
      <c r="A3" s="49">
        <v>1</v>
      </c>
      <c r="B3" s="50" t="s">
        <v>225</v>
      </c>
      <c r="C3" s="51" t="s">
        <v>275</v>
      </c>
      <c r="D3" s="2">
        <v>30</v>
      </c>
      <c r="E3" s="55" t="s">
        <v>226</v>
      </c>
      <c r="F3" s="54" t="s">
        <v>276</v>
      </c>
      <c r="G3" s="52">
        <v>45292</v>
      </c>
      <c r="H3" s="52">
        <v>45657</v>
      </c>
    </row>
    <row r="4" spans="1:8" ht="199.95" customHeight="1" x14ac:dyDescent="0.3">
      <c r="A4" s="49">
        <v>2</v>
      </c>
      <c r="B4" s="50" t="s">
        <v>227</v>
      </c>
      <c r="C4" s="51" t="s">
        <v>228</v>
      </c>
      <c r="D4" s="2">
        <v>25</v>
      </c>
      <c r="E4" s="55" t="s">
        <v>229</v>
      </c>
      <c r="F4" s="54" t="s">
        <v>230</v>
      </c>
      <c r="G4" s="52">
        <v>45292</v>
      </c>
      <c r="H4" s="52">
        <v>45657</v>
      </c>
    </row>
    <row r="5" spans="1:8" ht="199.95" customHeight="1" x14ac:dyDescent="0.3">
      <c r="A5" s="49">
        <v>2</v>
      </c>
      <c r="B5" s="50" t="s">
        <v>231</v>
      </c>
      <c r="C5" s="51" t="s">
        <v>232</v>
      </c>
      <c r="D5" s="2">
        <v>20</v>
      </c>
      <c r="E5" s="55" t="s">
        <v>214</v>
      </c>
      <c r="F5" s="54">
        <v>1</v>
      </c>
      <c r="G5" s="52">
        <v>45292</v>
      </c>
      <c r="H5" s="52">
        <v>45657</v>
      </c>
    </row>
    <row r="6" spans="1:8" ht="199.95" customHeight="1" x14ac:dyDescent="0.3">
      <c r="A6" s="49">
        <v>3</v>
      </c>
      <c r="B6" s="50" t="s">
        <v>233</v>
      </c>
      <c r="C6" s="51" t="s">
        <v>234</v>
      </c>
      <c r="D6" s="2">
        <v>25</v>
      </c>
      <c r="E6" s="55" t="s">
        <v>235</v>
      </c>
      <c r="F6" s="54" t="s">
        <v>236</v>
      </c>
      <c r="G6" s="52">
        <v>45292</v>
      </c>
      <c r="H6" s="52">
        <v>45716</v>
      </c>
    </row>
    <row r="7" spans="1:8" s="53" customFormat="1" ht="39" customHeight="1" x14ac:dyDescent="0.3">
      <c r="A7" s="53">
        <f>SUBTOTAL(103,Tabella6811[N])</f>
        <v>4</v>
      </c>
      <c r="D7" s="53">
        <f>SUBTOTAL(109,Tabella6811[Peso])</f>
        <v>100</v>
      </c>
    </row>
  </sheetData>
  <mergeCells count="1">
    <mergeCell ref="A1:H1"/>
  </mergeCells>
  <pageMargins left="0.7" right="0.7" top="0.75" bottom="0.75" header="0.3" footer="0.3"/>
  <pageSetup paperSize="9" scale="48" fitToWidth="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106D-7EB1-4E72-A5CF-22F7F625B4F3}">
  <sheetPr>
    <pageSetUpPr fitToPage="1"/>
  </sheetPr>
  <dimension ref="A1:H7"/>
  <sheetViews>
    <sheetView zoomScale="90" zoomScaleNormal="90" zoomScaleSheetLayoutView="85" workbookViewId="0">
      <selection activeCell="B6" sqref="B6"/>
    </sheetView>
  </sheetViews>
  <sheetFormatPr defaultRowHeight="14.4" x14ac:dyDescent="0.3"/>
  <cols>
    <col min="1" max="1" width="6.5546875" style="48" customWidth="1"/>
    <col min="2" max="2" width="20.5546875" customWidth="1"/>
    <col min="3" max="3" width="62" customWidth="1"/>
    <col min="4" max="4" width="11.33203125" customWidth="1"/>
    <col min="5" max="5" width="41.44140625" customWidth="1"/>
    <col min="6" max="6" width="19.33203125" customWidth="1"/>
    <col min="7" max="7" width="11.44140625" customWidth="1"/>
    <col min="8" max="8" width="11.6640625" customWidth="1"/>
  </cols>
  <sheetData>
    <row r="1" spans="1:8" ht="48" customHeight="1" x14ac:dyDescent="0.3">
      <c r="A1" s="70" t="s">
        <v>270</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199.95" customHeight="1" x14ac:dyDescent="0.3">
      <c r="A3" s="49">
        <v>1</v>
      </c>
      <c r="B3" s="50" t="s">
        <v>254</v>
      </c>
      <c r="C3" s="51" t="s">
        <v>255</v>
      </c>
      <c r="D3" s="2">
        <v>30</v>
      </c>
      <c r="E3" s="55" t="s">
        <v>256</v>
      </c>
      <c r="F3" s="56" t="s">
        <v>257</v>
      </c>
      <c r="G3" s="52">
        <v>45292</v>
      </c>
      <c r="H3" s="52">
        <v>45657</v>
      </c>
    </row>
    <row r="4" spans="1:8" ht="199.95" customHeight="1" x14ac:dyDescent="0.3">
      <c r="A4" s="49">
        <v>2</v>
      </c>
      <c r="B4" s="50" t="s">
        <v>258</v>
      </c>
      <c r="C4" s="51" t="s">
        <v>259</v>
      </c>
      <c r="D4" s="2">
        <v>30</v>
      </c>
      <c r="E4" s="55" t="s">
        <v>260</v>
      </c>
      <c r="F4" s="57" t="s">
        <v>261</v>
      </c>
      <c r="G4" s="52">
        <v>45292</v>
      </c>
      <c r="H4" s="52">
        <v>45657</v>
      </c>
    </row>
    <row r="5" spans="1:8" ht="199.95" customHeight="1" x14ac:dyDescent="0.3">
      <c r="A5" s="49">
        <v>3</v>
      </c>
      <c r="B5" s="50" t="s">
        <v>262</v>
      </c>
      <c r="C5" s="51" t="s">
        <v>263</v>
      </c>
      <c r="D5" s="2">
        <v>20</v>
      </c>
      <c r="E5" s="58" t="s">
        <v>264</v>
      </c>
      <c r="F5" s="56" t="s">
        <v>265</v>
      </c>
      <c r="G5" s="52">
        <v>45292</v>
      </c>
      <c r="H5" s="52">
        <v>45657</v>
      </c>
    </row>
    <row r="6" spans="1:8" s="53" customFormat="1" ht="38.4" customHeight="1" x14ac:dyDescent="0.3">
      <c r="A6" s="49">
        <v>4</v>
      </c>
      <c r="B6" s="59" t="s">
        <v>266</v>
      </c>
      <c r="C6" s="51" t="s">
        <v>267</v>
      </c>
      <c r="D6" s="2">
        <v>20</v>
      </c>
      <c r="E6" s="51" t="s">
        <v>268</v>
      </c>
      <c r="F6" s="60" t="s">
        <v>269</v>
      </c>
      <c r="G6" s="52">
        <v>45292</v>
      </c>
      <c r="H6" s="52">
        <v>45657</v>
      </c>
    </row>
    <row r="7" spans="1:8" x14ac:dyDescent="0.3">
      <c r="A7" s="53">
        <f>SUBTOTAL(103,Tabella681112[N])</f>
        <v>4</v>
      </c>
      <c r="B7" s="53"/>
      <c r="C7" s="53"/>
      <c r="D7" s="53">
        <f>SUBTOTAL(109,Tabella681112[Peso])</f>
        <v>100</v>
      </c>
      <c r="E7" s="53"/>
      <c r="F7" s="53"/>
      <c r="G7" s="53"/>
      <c r="H7" s="53"/>
    </row>
  </sheetData>
  <mergeCells count="1">
    <mergeCell ref="A1:H1"/>
  </mergeCells>
  <pageMargins left="0.7" right="0.7" top="0.75" bottom="0.75" header="0.3" footer="0.3"/>
  <pageSetup paperSize="9" scale="67" fitToWidth="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EB20-F9BF-4B62-BDF4-304FB3FF7DB9}">
  <sheetPr>
    <pageSetUpPr fitToPage="1"/>
  </sheetPr>
  <dimension ref="A1:H7"/>
  <sheetViews>
    <sheetView view="pageBreakPreview" zoomScaleNormal="100" zoomScaleSheetLayoutView="100" workbookViewId="0">
      <selection activeCell="B6" sqref="B6"/>
    </sheetView>
  </sheetViews>
  <sheetFormatPr defaultRowHeight="14.4" x14ac:dyDescent="0.3"/>
  <cols>
    <col min="1" max="1" width="6.5546875" style="48" customWidth="1"/>
    <col min="2" max="2" width="20.5546875" customWidth="1"/>
    <col min="3" max="3" width="58.109375" customWidth="1"/>
    <col min="4" max="4" width="11.21875" customWidth="1"/>
    <col min="5" max="5" width="28.33203125" customWidth="1"/>
    <col min="6" max="6" width="19.21875" customWidth="1"/>
    <col min="7" max="7" width="11.44140625" customWidth="1"/>
    <col min="8" max="8" width="11.77734375" customWidth="1"/>
  </cols>
  <sheetData>
    <row r="1" spans="1:8" ht="48" customHeight="1" x14ac:dyDescent="0.3">
      <c r="A1" s="70" t="s">
        <v>271</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135" customHeight="1" x14ac:dyDescent="0.3">
      <c r="A3" s="49">
        <v>1</v>
      </c>
      <c r="B3" s="50" t="s">
        <v>242</v>
      </c>
      <c r="C3" s="51" t="s">
        <v>237</v>
      </c>
      <c r="D3" s="2">
        <v>25</v>
      </c>
      <c r="E3" s="55" t="s">
        <v>245</v>
      </c>
      <c r="F3" s="54" t="s">
        <v>246</v>
      </c>
      <c r="G3" s="52">
        <v>45292</v>
      </c>
      <c r="H3" s="52">
        <v>45657</v>
      </c>
    </row>
    <row r="4" spans="1:8" ht="150.6" customHeight="1" x14ac:dyDescent="0.3">
      <c r="A4" s="49">
        <v>2</v>
      </c>
      <c r="B4" s="50" t="s">
        <v>241</v>
      </c>
      <c r="C4" s="51" t="s">
        <v>238</v>
      </c>
      <c r="D4" s="2">
        <v>25</v>
      </c>
      <c r="E4" s="55" t="s">
        <v>247</v>
      </c>
      <c r="F4" s="54" t="s">
        <v>248</v>
      </c>
      <c r="G4" s="52">
        <v>45292</v>
      </c>
      <c r="H4" s="52">
        <v>45838</v>
      </c>
    </row>
    <row r="5" spans="1:8" ht="150.6" customHeight="1" x14ac:dyDescent="0.3">
      <c r="A5" s="49">
        <v>3</v>
      </c>
      <c r="B5" s="50" t="s">
        <v>243</v>
      </c>
      <c r="C5" s="51" t="s">
        <v>239</v>
      </c>
      <c r="D5" s="2">
        <v>25</v>
      </c>
      <c r="E5" s="55" t="s">
        <v>249</v>
      </c>
      <c r="F5" s="54" t="s">
        <v>250</v>
      </c>
      <c r="G5" s="52">
        <v>45292</v>
      </c>
      <c r="H5" s="52">
        <v>45657</v>
      </c>
    </row>
    <row r="6" spans="1:8" ht="144" customHeight="1" x14ac:dyDescent="0.3">
      <c r="A6" s="49">
        <v>4</v>
      </c>
      <c r="B6" s="50" t="s">
        <v>244</v>
      </c>
      <c r="C6" s="51" t="s">
        <v>240</v>
      </c>
      <c r="D6" s="2">
        <v>25</v>
      </c>
      <c r="E6" s="55" t="s">
        <v>251</v>
      </c>
      <c r="F6" s="54" t="s">
        <v>252</v>
      </c>
      <c r="G6" s="52">
        <v>45292</v>
      </c>
      <c r="H6" s="52">
        <v>45565</v>
      </c>
    </row>
    <row r="7" spans="1:8" s="53" customFormat="1" ht="39.6" customHeight="1" x14ac:dyDescent="0.3">
      <c r="A7" s="53">
        <f>SUBTOTAL(103,Tabella68102[N])</f>
        <v>4</v>
      </c>
      <c r="D7" s="53">
        <f>SUBTOTAL(109,Tabella68102[Peso])</f>
        <v>100</v>
      </c>
    </row>
  </sheetData>
  <mergeCells count="1">
    <mergeCell ref="A1:H1"/>
  </mergeCells>
  <pageMargins left="0.7" right="0.7" top="0.75" bottom="0.75" header="0.3" footer="0.3"/>
  <pageSetup paperSize="9" scale="67" fitToWidth="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5187D-35B4-4B25-B203-FB1433971DA9}">
  <sheetPr codeName="Foglio8">
    <pageSetUpPr fitToPage="1"/>
  </sheetPr>
  <dimension ref="A1:H7"/>
  <sheetViews>
    <sheetView view="pageBreakPreview" zoomScaleNormal="100" zoomScaleSheetLayoutView="100" workbookViewId="0">
      <selection activeCell="B5" sqref="B5"/>
    </sheetView>
  </sheetViews>
  <sheetFormatPr defaultRowHeight="14.4" x14ac:dyDescent="0.3"/>
  <cols>
    <col min="1" max="1" width="6.5546875" style="48" customWidth="1"/>
    <col min="2" max="2" width="20.5546875" customWidth="1"/>
    <col min="3" max="3" width="58.109375" customWidth="1"/>
    <col min="4" max="4" width="11.21875" customWidth="1"/>
    <col min="5" max="5" width="28.33203125" customWidth="1"/>
    <col min="6" max="6" width="19.21875" customWidth="1"/>
    <col min="7" max="7" width="11.44140625" customWidth="1"/>
    <col min="8" max="8" width="11.77734375" customWidth="1"/>
  </cols>
  <sheetData>
    <row r="1" spans="1:8" ht="48" customHeight="1" x14ac:dyDescent="0.3">
      <c r="A1" s="70" t="s">
        <v>272</v>
      </c>
      <c r="B1" s="71"/>
      <c r="C1" s="71"/>
      <c r="D1" s="71"/>
      <c r="E1" s="71"/>
      <c r="F1" s="71"/>
      <c r="G1" s="71"/>
      <c r="H1" s="71"/>
    </row>
    <row r="2" spans="1:8" ht="43.2" x14ac:dyDescent="0.3">
      <c r="A2" s="48" t="s">
        <v>191</v>
      </c>
      <c r="B2" t="s">
        <v>196</v>
      </c>
      <c r="C2" t="s">
        <v>197</v>
      </c>
      <c r="D2" t="s">
        <v>192</v>
      </c>
      <c r="E2" t="s">
        <v>189</v>
      </c>
      <c r="F2" t="s">
        <v>190</v>
      </c>
      <c r="G2" s="47" t="s">
        <v>193</v>
      </c>
      <c r="H2" s="47" t="s">
        <v>194</v>
      </c>
    </row>
    <row r="3" spans="1:8" ht="174" customHeight="1" x14ac:dyDescent="0.3">
      <c r="A3" s="49">
        <v>1</v>
      </c>
      <c r="B3" s="50" t="s">
        <v>253</v>
      </c>
      <c r="C3" s="51" t="s">
        <v>299</v>
      </c>
      <c r="D3" s="2">
        <v>50</v>
      </c>
      <c r="E3" s="55" t="s">
        <v>306</v>
      </c>
      <c r="F3" s="73" t="s">
        <v>307</v>
      </c>
      <c r="G3" s="52">
        <v>45292</v>
      </c>
      <c r="H3" s="52">
        <v>45657</v>
      </c>
    </row>
    <row r="4" spans="1:8" ht="150.6" customHeight="1" x14ac:dyDescent="0.3">
      <c r="A4" s="49">
        <v>2</v>
      </c>
      <c r="B4" s="50" t="s">
        <v>305</v>
      </c>
      <c r="C4" s="51" t="s">
        <v>294</v>
      </c>
      <c r="D4" s="2">
        <v>15</v>
      </c>
      <c r="E4" s="51" t="s">
        <v>300</v>
      </c>
      <c r="F4" s="54" t="s">
        <v>301</v>
      </c>
      <c r="G4" s="52">
        <v>45292</v>
      </c>
      <c r="H4" s="52">
        <v>45657</v>
      </c>
    </row>
    <row r="5" spans="1:8" ht="150.6" customHeight="1" x14ac:dyDescent="0.3">
      <c r="A5" s="49">
        <v>3</v>
      </c>
      <c r="B5" s="50" t="s">
        <v>298</v>
      </c>
      <c r="C5" s="51" t="s">
        <v>295</v>
      </c>
      <c r="D5" s="2">
        <v>15</v>
      </c>
      <c r="E5" s="51" t="s">
        <v>302</v>
      </c>
      <c r="F5" s="54" t="s">
        <v>303</v>
      </c>
      <c r="G5" s="52">
        <v>45292</v>
      </c>
      <c r="H5" s="52">
        <v>45657</v>
      </c>
    </row>
    <row r="6" spans="1:8" ht="199.95" customHeight="1" x14ac:dyDescent="0.3">
      <c r="A6" s="49">
        <v>4</v>
      </c>
      <c r="B6" s="50" t="s">
        <v>297</v>
      </c>
      <c r="C6" s="51" t="s">
        <v>296</v>
      </c>
      <c r="D6" s="2">
        <v>20</v>
      </c>
      <c r="E6" s="51" t="s">
        <v>304</v>
      </c>
      <c r="F6" s="54" t="s">
        <v>286</v>
      </c>
      <c r="G6" s="52">
        <v>45292</v>
      </c>
      <c r="H6" s="52">
        <v>45657</v>
      </c>
    </row>
    <row r="7" spans="1:8" s="53" customFormat="1" ht="39.6" customHeight="1" x14ac:dyDescent="0.3">
      <c r="A7" s="53">
        <f>SUBTOTAL(103,Tabella6810[N])</f>
        <v>4</v>
      </c>
      <c r="D7" s="53">
        <f>SUBTOTAL(109,Tabella6810[Peso])</f>
        <v>100</v>
      </c>
    </row>
  </sheetData>
  <mergeCells count="1">
    <mergeCell ref="A1:H1"/>
  </mergeCells>
  <pageMargins left="0.7" right="0.7" top="0.75" bottom="0.75" header="0.3" footer="0.3"/>
  <pageSetup paperSize="9" scale="59" fitToWidth="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14</vt:i4>
      </vt:variant>
    </vt:vector>
  </HeadingPairs>
  <TitlesOfParts>
    <vt:vector size="25" baseType="lpstr">
      <vt:lpstr>PROGRAMMI</vt:lpstr>
      <vt:lpstr>OBIETTIVI PERFORMANCE</vt:lpstr>
      <vt:lpstr>ALBERO DELLA PERFORMANCE</vt:lpstr>
      <vt:lpstr>OBJ PERF ORG </vt:lpstr>
      <vt:lpstr>OBJ ENTE</vt:lpstr>
      <vt:lpstr>AREA AMMINISTRATIVA</vt:lpstr>
      <vt:lpstr>AREA ECONOMICO FINANZIARIA</vt:lpstr>
      <vt:lpstr>AREA TECNICA -SETTORE 1</vt:lpstr>
      <vt:lpstr>AREA TECNICA -SETTORE 2</vt:lpstr>
      <vt:lpstr>SERVIZIO POLIZIA MUNICIPALE</vt:lpstr>
      <vt:lpstr>SEGRETARIO COMUNALE</vt:lpstr>
      <vt:lpstr>'AREA AMMINISTRATIVA'!Area_stampa</vt:lpstr>
      <vt:lpstr>'AREA ECONOMICO FINANZIARIA'!Area_stampa</vt:lpstr>
      <vt:lpstr>'AREA TECNICA -SETTORE 1'!Area_stampa</vt:lpstr>
      <vt:lpstr>'AREA TECNICA -SETTORE 2'!Area_stampa</vt:lpstr>
      <vt:lpstr>'OBJ ENTE'!Area_stampa</vt:lpstr>
      <vt:lpstr>'SEGRETARIO COMUNALE'!Area_stampa</vt:lpstr>
      <vt:lpstr>'SERVIZIO POLIZIA MUNICIPALE'!Area_stampa</vt:lpstr>
      <vt:lpstr>'AREA AMMINISTRATIVA'!PROGRAMMI</vt:lpstr>
      <vt:lpstr>'AREA TECNICA -SETTORE 1'!PROGRAMMI</vt:lpstr>
      <vt:lpstr>'AREA TECNICA -SETTORE 2'!PROGRAMMI</vt:lpstr>
      <vt:lpstr>'OBJ ENTE'!PROGRAMMI</vt:lpstr>
      <vt:lpstr>'SEGRETARIO COMUNALE'!PROGRAMMI</vt:lpstr>
      <vt:lpstr>'SERVIZIO POLIZIA MUNICIPALE'!PROGRAMMI</vt:lpstr>
      <vt:lpstr>PROGRAMMI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Candalise</dc:creator>
  <cp:lastModifiedBy>Delinda Candalise (Dasein)</cp:lastModifiedBy>
  <cp:lastPrinted>2024-04-08T13:46:19Z</cp:lastPrinted>
  <dcterms:created xsi:type="dcterms:W3CDTF">2015-06-05T18:19:34Z</dcterms:created>
  <dcterms:modified xsi:type="dcterms:W3CDTF">2024-04-23T16:11:21Z</dcterms:modified>
</cp:coreProperties>
</file>